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15" windowWidth="15420" windowHeight="10695" tabRatio="884"/>
  </bookViews>
  <sheets>
    <sheet name="Figure A1" sheetId="27" r:id="rId1"/>
    <sheet name="Figure A2" sheetId="42" r:id="rId2"/>
    <sheet name="Figure A3" sheetId="43" r:id="rId3"/>
    <sheet name="Figure A4" sheetId="1" r:id="rId4"/>
    <sheet name="CB_DATA_" sheetId="16" state="veryHidden" r:id="rId5"/>
    <sheet name="Figure A5" sheetId="44" r:id="rId6"/>
    <sheet name="Figure A6" sheetId="15" r:id="rId7"/>
    <sheet name="Figure B1" sheetId="32" r:id="rId8"/>
    <sheet name="Figure B2" sheetId="31" r:id="rId9"/>
    <sheet name="Figure B3" sheetId="3" r:id="rId10"/>
    <sheet name="Figure B4" sheetId="45" r:id="rId11"/>
    <sheet name="Figure B5" sheetId="18" r:id="rId12"/>
    <sheet name="Figure C1" sheetId="37" r:id="rId13"/>
    <sheet name="Figure C2" sheetId="36" r:id="rId14"/>
    <sheet name="Figure C3" sheetId="23" r:id="rId15"/>
    <sheet name="Figure C4" sheetId="35" r:id="rId16"/>
    <sheet name="Figure C5" sheetId="34" r:id="rId17"/>
    <sheet name="Figure C6" sheetId="25" r:id="rId18"/>
    <sheet name="Figure C7" sheetId="41" r:id="rId19"/>
    <sheet name="Figure C8" sheetId="40" r:id="rId20"/>
    <sheet name="Figure C9" sheetId="39" r:id="rId21"/>
    <sheet name="Figure C10" sheetId="38" r:id="rId22"/>
  </sheets>
  <definedNames>
    <definedName name="CB_891b700159ad4c57951620e32fd25588" localSheetId="9" hidden="1">'Figure B3'!$C$7</definedName>
    <definedName name="CB_afb51780edb641658b8fcd4039827a8b" localSheetId="9" hidden="1">'Figure B3'!$C$8</definedName>
    <definedName name="CB_Block_00000000000000000000000000000000" localSheetId="9" hidden="1">"'7.0.0.0"</definedName>
    <definedName name="CB_Block_00000000000000000000000000000001" localSheetId="4" hidden="1">"'633378018093881809"</definedName>
    <definedName name="CB_Block_00000000000000000000000000000001" localSheetId="9" hidden="1">"'633378018093725560"</definedName>
    <definedName name="CB_Block_00000000000000000000000000000003" localSheetId="9" hidden="1">"'7.3.814.0"</definedName>
    <definedName name="CB_BlockExt_00000000000000000000000000000003" localSheetId="9" hidden="1">"'7.3"</definedName>
    <definedName name="CB_dd22fbb0be364730a869e07ba3fe1b39" localSheetId="9" hidden="1">'Figure B3'!$C$21</definedName>
    <definedName name="CBWorkbookPriority" localSheetId="1" hidden="1">-382161103</definedName>
    <definedName name="CBWorkbookPriority" localSheetId="2" hidden="1">-382161103</definedName>
    <definedName name="CBWorkbookPriority" localSheetId="5" hidden="1">-382161103</definedName>
    <definedName name="CBWorkbookPriority" localSheetId="10" hidden="1">-382161103</definedName>
    <definedName name="CBWorkbookPriority" hidden="1">-1917033396</definedName>
    <definedName name="CBx_9907af21f8524f0184a00fe91ec961be" localSheetId="4" hidden="1">"'Figure B3'!$A$1"</definedName>
    <definedName name="CBx_ab6b3b8a59f94cb788f6d6334e00926b" localSheetId="4" hidden="1">"'CB_DATA_'!$A$1"</definedName>
    <definedName name="CBx_Sheet_Guid" localSheetId="4" hidden="1">"'ab6b3b8a-59f9-4cb7-88f6-d6334e00926b"</definedName>
    <definedName name="CBx_Sheet_Guid" localSheetId="9" hidden="1">"'9907af21-f852-4f01-84a0-0fe91ec961be"</definedName>
    <definedName name="CBx_SheetRef" localSheetId="4" hidden="1">CB_DATA_!$A$14</definedName>
    <definedName name="CBx_SheetRef" localSheetId="9" hidden="1">CB_DATA_!$B$14</definedName>
    <definedName name="CBx_StorageType" localSheetId="4" hidden="1">2</definedName>
    <definedName name="CBx_StorageType" localSheetId="9" hidden="1">2</definedName>
    <definedName name="_xlnm.Print_Area" localSheetId="3">'Figure A4'!$A$2:$I$38</definedName>
    <definedName name="_xlnm.Print_Area" localSheetId="9">'Figure B3'!$A$2:$I$38</definedName>
    <definedName name="solver_adj" localSheetId="3" hidden="1">'Figure A4'!$D$18:$G$18</definedName>
    <definedName name="solver_cct" localSheetId="3" hidden="1">20</definedName>
    <definedName name="solver_cgt" localSheetId="3" hidden="1">1</definedName>
    <definedName name="solver_chn" localSheetId="0" hidden="1">4</definedName>
    <definedName name="solver_cht" localSheetId="0" hidden="1">0</definedName>
    <definedName name="solver_con" localSheetId="0" hidden="1">" "</definedName>
    <definedName name="solver_con1" localSheetId="3" hidden="1">" "</definedName>
    <definedName name="solver_cvg" localSheetId="0" hidden="1">0.0001</definedName>
    <definedName name="solver_cvg" localSheetId="3" hidden="1">0.0001</definedName>
    <definedName name="solver_dia" localSheetId="0" hidden="1">1</definedName>
    <definedName name="solver_dia" localSheetId="3" hidden="1">1</definedName>
    <definedName name="solver_drv" localSheetId="0" hidden="1">1</definedName>
    <definedName name="solver_drv" localSheetId="3" hidden="1">1</definedName>
    <definedName name="solver_dua" localSheetId="3" hidden="1">0</definedName>
    <definedName name="solver_eng" localSheetId="0" hidden="1">1</definedName>
    <definedName name="solver_eng" localSheetId="3" hidden="1">1</definedName>
    <definedName name="solver_est" localSheetId="0" hidden="1">1</definedName>
    <definedName name="solver_est" localSheetId="3" hidden="1">1</definedName>
    <definedName name="solver_gct" localSheetId="3" hidden="1">20</definedName>
    <definedName name="solver_gop" localSheetId="3" hidden="1">1</definedName>
    <definedName name="solver_ibd" localSheetId="3" hidden="1">0</definedName>
    <definedName name="solver_itr" localSheetId="0" hidden="1">1000</definedName>
    <definedName name="solver_itr" localSheetId="3" hidden="1">1000</definedName>
    <definedName name="solver_lhs1" localSheetId="3" hidden="1">'Figure A4'!$H$18</definedName>
    <definedName name="solver_lin" localSheetId="0" hidden="1">2</definedName>
    <definedName name="solver_lin" localSheetId="3" hidden="1">2</definedName>
    <definedName name="solver_lva" localSheetId="0" hidden="1">0</definedName>
    <definedName name="solver_lva" localSheetId="3" hidden="1">0</definedName>
    <definedName name="solver_mip" localSheetId="0" hidden="1">5000</definedName>
    <definedName name="solver_mip" localSheetId="3" hidden="1">5000</definedName>
    <definedName name="solver_msl" localSheetId="0" hidden="1">0</definedName>
    <definedName name="solver_msl" localSheetId="3" hidden="1">0</definedName>
    <definedName name="solver_neg" localSheetId="0" hidden="1">0</definedName>
    <definedName name="solver_neg" localSheetId="3" hidden="1">1</definedName>
    <definedName name="solver_nod" localSheetId="0" hidden="1">5000</definedName>
    <definedName name="solver_nod" localSheetId="3" hidden="1">5000</definedName>
    <definedName name="solver_ntri" localSheetId="0" hidden="1">1000</definedName>
    <definedName name="solver_ntri" hidden="1">1000</definedName>
    <definedName name="solver_num" localSheetId="0" hidden="1">0</definedName>
    <definedName name="solver_num" localSheetId="3" hidden="1">1</definedName>
    <definedName name="solver_nwt" localSheetId="0" hidden="1">1</definedName>
    <definedName name="solver_nwt" localSheetId="3" hidden="1">1</definedName>
    <definedName name="solver_obc" localSheetId="0" hidden="1">0</definedName>
    <definedName name="solver_obp" localSheetId="0" hidden="1">0</definedName>
    <definedName name="solver_ofx" localSheetId="3" hidden="1">0</definedName>
    <definedName name="solver_opt" localSheetId="3" hidden="1">'Figure A4'!$C$21</definedName>
    <definedName name="solver_phr" localSheetId="3" hidden="1">0</definedName>
    <definedName name="solver_piv" localSheetId="3" hidden="1">0.000001</definedName>
    <definedName name="solver_pre" localSheetId="0" hidden="1">0.000001</definedName>
    <definedName name="solver_pre" localSheetId="3" hidden="1">0.000001</definedName>
    <definedName name="solver_pro" localSheetId="3" hidden="1">0</definedName>
    <definedName name="solver_psi" localSheetId="0" hidden="1">0</definedName>
    <definedName name="solver_psi" localSheetId="3" hidden="1">0</definedName>
    <definedName name="solver_rbv" localSheetId="0" hidden="1">1</definedName>
    <definedName name="solver_rbv" localSheetId="3" hidden="1">1</definedName>
    <definedName name="solver_red" localSheetId="3" hidden="1">0.000001</definedName>
    <definedName name="solver_rel1" localSheetId="3" hidden="1">1</definedName>
    <definedName name="solver_rep" localSheetId="0" hidden="1">0</definedName>
    <definedName name="solver_rep" localSheetId="3" hidden="1">0</definedName>
    <definedName name="solver_rhs1" localSheetId="3" hidden="1">'Figure A4'!$C$15</definedName>
    <definedName name="solver_rlx" localSheetId="0" hidden="1">0</definedName>
    <definedName name="solver_rlx" localSheetId="3" hidden="1">0</definedName>
    <definedName name="solver_rsmp" localSheetId="0" hidden="1">1</definedName>
    <definedName name="solver_rsmp" hidden="1">1</definedName>
    <definedName name="solver_scl" localSheetId="0" hidden="1">0</definedName>
    <definedName name="solver_scl" localSheetId="3" hidden="1">0</definedName>
    <definedName name="solver_seed" localSheetId="0" hidden="1">0</definedName>
    <definedName name="solver_seed" hidden="1">0</definedName>
    <definedName name="solver_sho" localSheetId="0" hidden="1">0</definedName>
    <definedName name="solver_sho" localSheetId="3" hidden="1">0</definedName>
    <definedName name="solver_ssz" localSheetId="0" hidden="1">0</definedName>
    <definedName name="solver_ssz" localSheetId="3" hidden="1">0</definedName>
    <definedName name="solver_tim" localSheetId="0" hidden="1">100</definedName>
    <definedName name="solver_tim" localSheetId="3" hidden="1">100</definedName>
    <definedName name="solver_tms" localSheetId="0" hidden="1">0</definedName>
    <definedName name="solver_tms" localSheetId="3" hidden="1">0</definedName>
    <definedName name="solver_tol" localSheetId="0" hidden="1">0.05</definedName>
    <definedName name="solver_tol" localSheetId="3" hidden="1">0.05</definedName>
    <definedName name="solver_typ" localSheetId="0" hidden="1">1</definedName>
    <definedName name="solver_typ" localSheetId="3" hidden="1">1</definedName>
    <definedName name="solver_urs" localSheetId="0" hidden="1">0</definedName>
    <definedName name="solver_val" localSheetId="0" hidden="1">0</definedName>
    <definedName name="solver_val" localSheetId="3" hidden="1">0</definedName>
    <definedName name="solver_var" localSheetId="3" hidden="1">" "</definedName>
    <definedName name="solver_ver" localSheetId="0" hidden="1">8</definedName>
    <definedName name="solver_ver" localSheetId="3" hidden="1">7</definedName>
    <definedName name="solver_vir" localSheetId="3" hidden="1">1</definedName>
    <definedName name="solver_vol" localSheetId="0" hidden="1">0</definedName>
    <definedName name="solver_vol" localSheetId="3" hidden="1">0</definedName>
  </definedNames>
  <calcPr calcId="125725"/>
</workbook>
</file>

<file path=xl/calcChain.xml><?xml version="1.0" encoding="utf-8"?>
<calcChain xmlns="http://schemas.openxmlformats.org/spreadsheetml/2006/main">
  <c r="G33" i="27"/>
  <c r="F33"/>
  <c r="E33"/>
  <c r="D33"/>
  <c r="H33" s="1"/>
  <c r="G32"/>
  <c r="F32"/>
  <c r="E32"/>
  <c r="D32"/>
  <c r="H32" s="1"/>
  <c r="G25"/>
  <c r="G27" s="1"/>
  <c r="F25"/>
  <c r="F27" s="1"/>
  <c r="E25"/>
  <c r="E27" s="1"/>
  <c r="D25"/>
  <c r="D27" s="1"/>
  <c r="H18"/>
  <c r="E28" l="1"/>
  <c r="E29"/>
  <c r="G28"/>
  <c r="G29"/>
  <c r="D29"/>
  <c r="H27"/>
  <c r="D28"/>
  <c r="F29"/>
  <c r="F28"/>
  <c r="F34" l="1"/>
  <c r="F35" s="1"/>
  <c r="F30"/>
  <c r="D34"/>
  <c r="D30"/>
  <c r="H28"/>
  <c r="G30"/>
  <c r="G34"/>
  <c r="G35" s="1"/>
  <c r="E30"/>
  <c r="E34"/>
  <c r="E35" s="1"/>
  <c r="H29"/>
  <c r="H34" l="1"/>
  <c r="D35"/>
  <c r="H35" s="1"/>
  <c r="H30"/>
  <c r="E37"/>
  <c r="E38" s="1"/>
  <c r="G37"/>
  <c r="G38" s="1"/>
  <c r="F37"/>
  <c r="F38" s="1"/>
  <c r="D37" l="1"/>
  <c r="H37" l="1"/>
  <c r="D38"/>
  <c r="H38" l="1"/>
  <c r="C21"/>
  <c r="B11" i="16" l="1"/>
  <c r="A11"/>
  <c r="D25" i="3"/>
  <c r="D27" s="1"/>
  <c r="D32"/>
  <c r="D33"/>
  <c r="E25"/>
  <c r="E27" s="1"/>
  <c r="E32"/>
  <c r="E33"/>
  <c r="F25"/>
  <c r="F27" s="1"/>
  <c r="F32"/>
  <c r="F33"/>
  <c r="G25"/>
  <c r="G27" s="1"/>
  <c r="G32"/>
  <c r="G33"/>
  <c r="H18"/>
  <c r="H32"/>
  <c r="H33"/>
  <c r="E32" i="1"/>
  <c r="F32"/>
  <c r="G32"/>
  <c r="D32"/>
  <c r="D33"/>
  <c r="D25"/>
  <c r="D27" s="1"/>
  <c r="E33"/>
  <c r="E25"/>
  <c r="E27"/>
  <c r="E28" s="1"/>
  <c r="F33"/>
  <c r="F25"/>
  <c r="F27" s="1"/>
  <c r="G33"/>
  <c r="G25"/>
  <c r="G27" s="1"/>
  <c r="G28" s="1"/>
  <c r="H18"/>
  <c r="H27" i="3" l="1"/>
  <c r="H32" i="1"/>
  <c r="F29" i="3"/>
  <c r="G29"/>
  <c r="E28"/>
  <c r="F28"/>
  <c r="D29"/>
  <c r="G28"/>
  <c r="G34" s="1"/>
  <c r="G35" s="1"/>
  <c r="H33" i="1"/>
  <c r="G29"/>
  <c r="G30" s="1"/>
  <c r="G34"/>
  <c r="G35" s="1"/>
  <c r="D29"/>
  <c r="D28"/>
  <c r="H27"/>
  <c r="E34" i="3"/>
  <c r="E35" s="1"/>
  <c r="F29" i="1"/>
  <c r="F28"/>
  <c r="E34"/>
  <c r="E35" s="1"/>
  <c r="E29"/>
  <c r="E30" s="1"/>
  <c r="E29" i="3"/>
  <c r="D28"/>
  <c r="G30" l="1"/>
  <c r="G37" s="1"/>
  <c r="G38" s="1"/>
  <c r="E30"/>
  <c r="E37" s="1"/>
  <c r="E38" s="1"/>
  <c r="F30"/>
  <c r="F34"/>
  <c r="F35" s="1"/>
  <c r="E37" i="1"/>
  <c r="E38" s="1"/>
  <c r="D34" i="3"/>
  <c r="D30"/>
  <c r="H28"/>
  <c r="F34" i="1"/>
  <c r="F35" s="1"/>
  <c r="F30"/>
  <c r="H29" i="3"/>
  <c r="H29" i="1"/>
  <c r="H28"/>
  <c r="D34"/>
  <c r="D30"/>
  <c r="G37"/>
  <c r="G38" s="1"/>
  <c r="F37" i="3" l="1"/>
  <c r="F38" s="1"/>
  <c r="H30" i="1"/>
  <c r="H34" i="3"/>
  <c r="D35"/>
  <c r="H35" s="1"/>
  <c r="F37" i="1"/>
  <c r="F38" s="1"/>
  <c r="D35"/>
  <c r="H35" s="1"/>
  <c r="H34"/>
  <c r="H30" i="3"/>
  <c r="D37" l="1"/>
  <c r="D38" s="1"/>
  <c r="D37" i="1"/>
  <c r="H37" i="3" l="1"/>
  <c r="C21" s="1"/>
  <c r="D38" i="1"/>
  <c r="H37"/>
  <c r="C21" s="1"/>
  <c r="H38" i="3" l="1"/>
  <c r="H38" i="1"/>
</calcChain>
</file>

<file path=xl/comments1.xml><?xml version="1.0" encoding="utf-8"?>
<comments xmlns="http://schemas.openxmlformats.org/spreadsheetml/2006/main">
  <authors>
    <author>Steve.Powell</author>
    <author>Ken.Baker</author>
  </authors>
  <commentList>
    <comment ref="C7" authorId="0">
      <text>
        <r>
          <rPr>
            <b/>
            <sz val="8"/>
            <color indexed="81"/>
            <rFont val="Tahoma"/>
            <family val="2"/>
          </rPr>
          <t>Assumption</t>
        </r>
        <r>
          <rPr>
            <sz val="8"/>
            <color indexed="81"/>
            <rFont val="Tahoma"/>
            <family val="2"/>
          </rPr>
          <t>: Price
Normal Distribution
Mean = 40.00
Std. Dev. = 4.</t>
        </r>
      </text>
    </comment>
    <comment ref="C8" authorId="0">
      <text>
        <r>
          <rPr>
            <b/>
            <sz val="8"/>
            <color indexed="81"/>
            <rFont val="Tahoma"/>
            <family val="2"/>
          </rPr>
          <t>Assumption</t>
        </r>
        <r>
          <rPr>
            <sz val="8"/>
            <color indexed="81"/>
            <rFont val="Tahoma"/>
            <family val="2"/>
          </rPr>
          <t>: Cost
Uniform Distribution
Minimum = 20.00
Maximum = 30.00</t>
        </r>
      </text>
    </comment>
    <comment ref="C15" authorId="1">
      <text>
        <r>
          <rPr>
            <b/>
            <sz val="8"/>
            <color indexed="81"/>
            <rFont val="Tahoma"/>
            <family val="2"/>
          </rPr>
          <t>The budget was split equally among the quarters last year.</t>
        </r>
        <r>
          <rPr>
            <sz val="8"/>
            <color indexed="81"/>
            <rFont val="Tahoma"/>
            <family val="2"/>
          </rPr>
          <t xml:space="preserve">
</t>
        </r>
      </text>
    </comment>
    <comment ref="C21" authorId="0">
      <text>
        <r>
          <rPr>
            <b/>
            <sz val="8"/>
            <color indexed="81"/>
            <rFont val="Tahoma"/>
            <family val="2"/>
          </rPr>
          <t>Forecast</t>
        </r>
        <r>
          <rPr>
            <sz val="8"/>
            <color indexed="81"/>
            <rFont val="Tahoma"/>
            <family val="2"/>
          </rPr>
          <t>: Profit</t>
        </r>
      </text>
    </comment>
  </commentList>
</comments>
</file>

<file path=xl/sharedStrings.xml><?xml version="1.0" encoding="utf-8"?>
<sst xmlns="http://schemas.openxmlformats.org/spreadsheetml/2006/main" count="240" uniqueCount="92">
  <si>
    <t>Advertising Budget Model</t>
  </si>
  <si>
    <t>SGP/KRB</t>
  </si>
  <si>
    <t>PARAMETERS</t>
  </si>
  <si>
    <t>Q1</t>
  </si>
  <si>
    <t>Q2</t>
  </si>
  <si>
    <t>Q3</t>
  </si>
  <si>
    <t>Q4</t>
  </si>
  <si>
    <t>Price</t>
  </si>
  <si>
    <t>Cost</t>
  </si>
  <si>
    <t>Seasonal</t>
  </si>
  <si>
    <t>Sales Parameters</t>
  </si>
  <si>
    <t>Ad Budget</t>
  </si>
  <si>
    <t>Total</t>
  </si>
  <si>
    <t>Ad Expenditures</t>
  </si>
  <si>
    <t xml:space="preserve"> </t>
  </si>
  <si>
    <t>OUTPUTS</t>
  </si>
  <si>
    <t>Profit</t>
  </si>
  <si>
    <t>Quarter</t>
  </si>
  <si>
    <t>Units Sold</t>
  </si>
  <si>
    <t>Revenue</t>
  </si>
  <si>
    <t>Gross Margin</t>
  </si>
  <si>
    <t>Sales Expense</t>
  </si>
  <si>
    <t>Advertising</t>
  </si>
  <si>
    <t>Overhead</t>
  </si>
  <si>
    <t>Profit Margin</t>
  </si>
  <si>
    <t>OHD rate</t>
  </si>
  <si>
    <t>price*units</t>
  </si>
  <si>
    <t>cost*units</t>
  </si>
  <si>
    <t>given</t>
  </si>
  <si>
    <t>subtraction</t>
  </si>
  <si>
    <t>decisions</t>
  </si>
  <si>
    <t>rate*revenue</t>
  </si>
  <si>
    <t>Total Fixed Cost</t>
  </si>
  <si>
    <t>sum</t>
  </si>
  <si>
    <t>pct of revenue</t>
  </si>
  <si>
    <t>given formula</t>
  </si>
  <si>
    <t>GM -TFC</t>
  </si>
  <si>
    <t>DECISIONS</t>
  </si>
  <si>
    <t>CALCULATIONS</t>
  </si>
  <si>
    <t>Notes</t>
  </si>
  <si>
    <t>Current price</t>
  </si>
  <si>
    <t>Accounting</t>
  </si>
  <si>
    <t xml:space="preserve">Data analysis </t>
  </si>
  <si>
    <t>Consultants</t>
  </si>
  <si>
    <t>Current budget</t>
  </si>
  <si>
    <t>Cost of Goods</t>
  </si>
  <si>
    <t>Objective: Profit</t>
  </si>
  <si>
    <t>Change</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</si>
  <si>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</si>
  <si>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</si>
  <si>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</si>
  <si>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</si>
  <si>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</si>
  <si>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</si>
  <si>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</si>
  <si>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</si>
  <si>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</si>
  <si>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</si>
  <si>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</si>
  <si>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</si>
  <si>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ab6b3b8a-59f9-4cb7-88f6-d6334e00926b</t>
  </si>
  <si>
    <t>CB_Block_0</t>
  </si>
  <si>
    <t>Decisioneering:7.0.0.0</t>
  </si>
  <si>
    <t>9907af21-f852-4f01-84a0-0fe91ec961be</t>
  </si>
  <si>
    <t>CB_Block_7.0.0.0:1</t>
  </si>
  <si>
    <t>Profit: Mean</t>
  </si>
  <si>
    <t>Profit: StDev</t>
  </si>
  <si>
    <t>$D$18</t>
  </si>
  <si>
    <t>DATA TABLE</t>
  </si>
  <si>
    <t>Parameter</t>
  </si>
  <si>
    <t>-10 Pct</t>
  </si>
  <si>
    <t>+10 Pct</t>
  </si>
  <si>
    <t>Range</t>
  </si>
  <si>
    <t>Base Case Result</t>
  </si>
  <si>
    <t>PARAMETER INFO</t>
  </si>
  <si>
    <t>Base Case</t>
  </si>
  <si>
    <t>% Sensitivity</t>
  </si>
  <si>
    <t>-%</t>
  </si>
  <si>
    <t>+%</t>
  </si>
  <si>
    <t>$D$9</t>
  </si>
  <si>
    <t>$E$9</t>
  </si>
  <si>
    <t>$F$9</t>
  </si>
  <si>
    <t>$G$9</t>
  </si>
  <si>
    <t>$C$12</t>
  </si>
  <si>
    <t>$C$13</t>
  </si>
  <si>
    <t>$D$14</t>
  </si>
  <si>
    <t>$E$14</t>
  </si>
  <si>
    <t>$F$14</t>
  </si>
  <si>
    <t>$G$14</t>
  </si>
  <si>
    <t>㜸〱敤㕣摤㙦ㅣ㔷ㄵ摦扢昶慥㜷搶㜶㥣收戳改愷摢愶愵挵搱㌶㥦戴愱㉡挱ㅦ㜱㤲搶愹摤搸㐹㡢慡㙡㍢摥扤㘳㑦戳㌳㘳㘶㘶㥤㌸㙤㘹愹㜸㐱愸昰㠶愰愲㐲㉡愸ㄲ㉦ㄴ㕥㠰㈰昸て㈸攲㠹户㑡攵㠵ㄷ㔰ㄵ㠹㘷㔴㝥扦㝢㘷㜶㘷㜷扤㘳㘷搳㠲㠳㝣ㅤㅦ摦㌹昷㘳敥扤攷摣㜳捥㍤攷㑥㌲㈲㤳挹㝣㠶挴扦㑣晤捣摣㌳扦ㄶ㠴搲㈹㑤㝡戵㥡慣㠴戶攷〶愵㜱摦㌷搷㘶散㈰散㐳㠵㝣搹㐶㜹㤰㉢〷昶㌵㔹㈸慦㑡㍦㐰愵㕣㈶㔳㈸ㄸ㔹㤴戳ㄳ晥敥㡣ㅦっ戶ㅡ敡〷戸㌰㌹㌱扢昸㉡㝡㥤て㍤㕦ㅥㅡ扤愴摢㍥晤㐴改㔸改挹㈳挷㑢㠷て㡤㑥搶㙢㘱摤㤷㑦扢戲ㅥ晡㘶敤搰攸㕣㝤戱㘶㔷㥥㤵㙢ぢ摥㘵改㍥㉤ㄷてㅦ㕢㌴㡦愳昶㠹ㄳ搶挹㤳㑦づ攱挵㤹㤹挹㠹㌹㕦㕡挱攷搲㘳㡥挳㍤㍥㈵㉢㌶攷㈵愵㙦扢㑢愵挹〹晣㑢㡣ㅤ㑦㑦㤴收㤷愵っ昹㘲改㑢户㈲〳〳つ〷㥤昱㈰愸㍢㉢㕣㌸挳㤹挶㌴㉢㘶㄰收㥣㐹㔹慢ㄹ㑥摣㙢挱㤹挵扡搵捣戵㈱㘷㕥扡㠱ㅤ摡慢㜶戸㤶㜷ㄶ搰㔱㜵搸戹ㄸ挸ぢ愶扢㈴㥦㌳ㅤ㤹㜳捥搴敤㙡扦㑥㤹扥㉦挵㕤㈴〷愶㈶㕦ㅡて㥣挹㘵搳㔷㈳ち戸㉣㈹㜵愷晤㑡㙢摤㠷扡昷换愱慢㌷戰捦㠷扢搷㐳挹㈵搳㙦搴ㅣ敢㕥㌳㥡㝣敢〸ㅥ敦㕥㍦戱㐶慤㙤ㅥ敢摥㐶㉤㘵㙢㙤㌱ㄸ昱戶㕡㔱㑣挶挸ㄳっ㄰ㄴ〸㐸㐰愳㐸㌰㐸㌰〴㈰晡晦㠵ㅤ㤲㙣挸愲㙣搹捣㤶ㄷ戳攵㑡戶㕣捤㤶㘵戶㙣㘵换㑢搹昲㜲戶㙣㘷换慦㘶换㤷㔱㈷㑥㠵㠱㠱㙣㤴㘶慦扦晦戳㑦㍦㝣㜱晡晡挷㘲敤㤳搲㝢晦ㅥ摡㠱㑡捦㐷㠳㥡昲捤㉢㘰戵㈶てㅦ㉤ㅤ收捦挶㝢〲㕢挲㍡㘱㍤㘱ㅤ㌹㔲㍤㜱搸㍣㘶收㌸慤ㄴ攲户㌰捡㑥搴ㅤ戲㕥戰摤慡㜷㐵搱敥㥥〹㌳㤰捤㠵ㅢ㡢捡㈶扣扡㕢つ敥㕥扦㜰㍥㌴㐳㜹㔷㝢㔹戳㤳㡥㘶昳搸㔶㌲㔰敦扢慦扤搹㈵戳㔶㤷攳㔷㙤㕤㝣㙦㕢戱㌳攷㝢㡢摤㑢愷㝤昹捤㐶㘹挷㠸挶㈱搰㔶㔵摦ㅤ戳搴㐵㝡㕣愳㤳换㕥㈰㕤㌵扣㌱㘷捥慥㕣㤶晥扣愴㌸㤴㔵㌵搵扤㉣㡡㜶晤搸慣㡢㠹㘲户㔶ㅦ㑣㘲慤搳㔷㐳㙣㘶㔹挵㜸㔷愴ㅦ慥㉤㤸㡢㌵戹慦愵㡡㝥㈷ちづ戴愰愷扤㑡㍤㤸昴摣搰昷㙡慤㈵攳搵㔵ㄳ㤲愶㝡摥慢捡晥晥㡣ㄲち㄰戶㝤㝤㐲㘴扥摣㝤㉦㈸㐲㈴㐸捣㡤㝣㘷㉢摢㤵㉥㘰㜶㤸㐵㑤㤲㈷戳〷㌷攸㡣攳㔵㌲㈶㘵〷㈶收㐴摤挱㤷㍥扡㐱户つ捡㝤戱㤵戳搹摤搱散㑦慦㑡㌷㍣㙢扡搵㥡昴㔳㌵㥦攰㠸㡣ㄱ㠰摣つ〸㠴慥慢㐷㌵㈷慥㡡戵摣ㄵ扢ㅡ㉥攷㤷愵扤戴ㅣ〲〷敤㔸㈸㜰㘹㍢㤲㜱〷㔰挶㉥㠲摤〰挵㘲㈶扦㠷㤵昲㐵愴㑣㡥搲㈹㘵㉦户〸㜲戶㙢搹换㐳搶戴㕤ぢ愵ㄶ捡㈳ㄶ㈸愲戵㥡㈲摦㌰㔹搴㌷㉢㕡㘱散戱㈶挱愵愶敤㠶㙢捤㝤摢戱㑢㌴ㄳ㙤换㠲㉤㈷ぢ㈸ち㕡攵㐱捡㕥〳搳戴㐹㠳昴捡〹㈶攲㌶㐸搱散攸戹㤵挹㔸㍦㐵㐶愰㝥㤲〹㔹晢㜰㜷ㄹ㐱㘶敦㘴㔲㌶敡扡ㅦ户愵搹㝡㜶扣㤶㘶㝢戱㜰挶㍥㠲晤〴㜷ㄲㅣ〰㄰㝦㠷㠴愳㤴㐳扥㌵ㄹ㜷攳搹戸㠷攰㕥〰挸㈷㠳㌲㈷ㄲ㔵戴愱㌶㘳㐷戲摥㌰散㘴㘵ㄴ㙢㔱㐴换戸㘱㘷づ㍢㡡搰㤱搵戹㌵㜴㙤扦搲戱㡦㜴攷捤攴㜴挸㤱㈹㔵㤳㜳摤愰㙡㜲㈱㔸戵㐷扤㜵㍦㥡ㅡ愳〴て〰㘸挵㐲㘳㜷㜳搶㍣捤挹摢挲㈴搲㠶㔰㡦捡㍤㘲㘲㥡晦㈹〲慥攳攸戲㙤㍦搳ㄴㅣ戳㙥㝢晢昹㔰昷扤ㅤㄱ扤㑤㘷㙥敢ㅣ晡㠹㙥搲㠲㝥㄰摢㑢㝣摣㔵扦ㅣ㐴戱昱㌰挱㈳〰㙤晡㠵㈷敦㥢昵ㄲ㈸㤳搸㐹㔰㙥ㄷ㍤㉥捡挲㕤㔸㕢㤱㑡晢っ㔹ぢ愶扦㈴㐳㜸㉦捥㑤挱づ昶㝣㕦搶㜰愰慤㉡〴捦㉥晢㕢㤱挱戴敦㌹挴㙦摢挷挱㙤愱ㄸ晡晢戳㝤㤹㌶晢㌸挵捥㑣昸㥢ㄲ㥣㐳晤㝢慣扢㤰㐸㌴㙡㘵㉦戶㑢㍦㕢㙥㑢㤲ㅥ㈴挹愳㔸㔶攳㌱〰㐸〹昱搷慥ㄲ㘵㡣搵づ愹㙡慤搶㉡扤㝢㈹㈷㤳㌶晦㘱㠷ㅣㄹ搴捥摡〹昸づ㠲㘱㘷摥㜶ㅡ挲㘲搰㤹㤳㝥〵㝥〵扢㈶㡢摡㈵㑢㔱戳㉤㉢㙥ㄳ㔹搱搷搷㜱㤶㑥昱慤㈹㍥㘹㤳ㄲ愹扢㍤戵㌰攵ㅣ摥㘴㉡扡㈰㈹㔴㔲摣㐲つ〹㐴捥㘳摤㙤ㄱ搳㠳㠸㈹㘱攱㡣挷〹づㄳㅣ〱挸晤ㄹ㤲㘶戳ぢ捦㌰搸挰㉡摤搹攵㜲愶㐰㌲㈸昷攰㐷㕤㠵搵㜱扥收〴挱㔷〰摡捣ㅦ㍡ㅦ㔳ㄸ㔱㤱㍣挱㠸戴㤶っ敢㤲㉤慦㤰〷㜶㔸〸㉡㑤搶㠳搰㜳ㄸ㔵ㅡ戶愶扣攷扣㜰捡づ㔶㄰㠵摡㙤㐵㤹ㄷ㤶愵ぢ敥昲㘱晢戴攱扣㤵ㄵ㔹㌵慣㜹慦づ搱㜶㙥㙡㉢ㅣ捡㌱㍦搸㤲敡㕣㥥ㄵ㐸扤㥤㡤搱㠵㔰㈷㘲昸㕡改㠹摤㤴攷㥢㠷扥㤱收㡡㉥搸㘱㑤づ㕡㝡搳㌱㕦戰戰㡡㠸ㅡ㔴〷慣㠵㘵㕦捡愹㘱敢㡣㙦㔷㙢戶㉢㐹っ搸㤸っ搴捤挸㈵㐴〸收㍣挶晦㍣㜷搸㕡昰㑤㌷㔸㌱ㄹ㑣㕣摢搵昲愴㐲㈲㌹㙢挲㜶〳扣㐶㔱㤱昹ㄱ㙢㝥搹扢㠲㐸㙤摤㜱捦㤸㉢挱㤶愰ち㤹㕥㈷㐵ㅡ㤱ㄵ搹慣㈸㘴ぢ扤搲㠷〷昲㑣收㈸㝥晢〹ㄴ慤㌲㌹晡换㔳戴㌷敤晡㈸㍥㐳㍢㥤㘳ㅡ㐲攴愸㠱散㑢㤵挲摣愹挶㤳㙣㜳ㄲ攰散㤹㡢攷㥡㔱戹㕢㠸㔵攷攸摦㑦㤱昰㡡㈹ㅡ㈱㄰㝡攷㜶㘸㐶㈱㡥㝣㠳晤〷㝡昳愹㥤昹㡡㤶慡㐳摥摢搱捣㑥㈳㠶㌴㘴捤㤸㡢戲㠶㐸戴㘳㠶㍢昴〳㡤㔸挷慣〵㔱搹愴攷㌸㈶ㄹ㡢㑣㌹㕦㌱挹扦攳昵搰㍢㙦扢㠶〵愰戸㉦㐲㤹㔷㠱㌲慦㉡搴㤰㜵㠱㐱㐱㤵㘷㕦摥㤲改摢攱戲㘳㔷ち㝣㘰攰㙥㑢㜰㈴戶㌸攵㙥㥣㘲㠹㌱摡㘶换㕦㠴挱ㄶ㤴㐰散ㄲ愴㈸㤷㡥挴〷摦㘶㐵ㅥ㍦愲㐷户ㄲ挴㡢昲㤱ㅡ㑦愱户㥣扡ㄳ〱㠱愳搲㡤昸收挵㡤㌷㠱搱㕥㌹㔲㍤㠵㐵攰て㑣㠸㜸㍡户昳搶㐵搷づ㐱㍤㔲㙣摡づ愷〲㤰ㅣ〰㔹㜵戸扤㑢㔱㌵搱㘸慣愱ㄳ敥敦㉣㙡㔱ㄲ昷㜵㤶㈷戵挶挱㜵㡡戵㍥㐹愸㤱㡤㉡㈹扤戲捥ㄸ户㤲愲ㄱ㑡㙤挷扡㐶愴㌹㑤㥢敢㑥ㄹ㜲ぢ㙡㐹昱㑣挶㜸㕡㌱ち㐲扣攴づ㘸㈸㝡敢搳搹㈳ㄱ慢愱〵㔰愴㤶搲戸攱㈸ㄸ㜸づㄷ㑥慡戲ㄸ㍤㘱㝦敦㠸戲戳昵戰愵挴扣扡㍢㉡ㄹ慦搵㘶㕤搸〸ㄵ搳慦㙥㤱㉤㡤戹㘹晤愲㜶㘷慦扡㕦㉦㙦㘲㈳㐶摢㤰〱㤱ㄴ㉦㌰戶㈱㌶㔷㈲㤶㑡摢㙣㤸㑢摤㐰ㄷ昸㜴㕥㥡慥愲挰㝣㔸㥤㤲慢捡〸㙢摡昱扢㔵㠳挶㔹㔱挹㔱挳ㅡ㕦っ愰搰㐳捡昱㈸愷㌶戸㘱㕤愰㔳ち搷ㄷ㈰㜶愳摣㕣㈵㐴㔰户搱〱捦〵㕢㠷㍡㔸ㄱㅤ㌴愱㙤㐶〹㥡㑦㘱摣搶㐹㜰敦昴㐸㔱〸㔲㑢愵㑦㑦㠹㜷㝦捣昴㡢㔳㤹㌸ㄳ㙤㈲〶扡㔲㙣〷㄰㌷ㄹ㤳攴㉥摡ㅤ㠷捡戵㘴㔳㐲㙢㈸挶搱挰ㄸ愶挱攷㠷戸扦挳㈸搶〸户㑤つ户摢㐲ㅢ摡戴戶戶挳㍡攷㔶㙡昵慡㔴慡㌸㤶搵㑡㈳㙦〹㝡愹㡢㝦㝡㌷愵慣㑢戴㈸攷㜰㤰攲㤴㐹愴摥慤㙥攳㙢㘸慥㠴ㅣ晡搰戲㡤愱挷ㄴ愷㥣ち㠵㜵摣㔰愰㜵戸慢㜹㜵㐱㕤㥢㠳㐸敢㐰㔱㤶捤攰㈶㕥㈳㝥慣㜶㕢愲摡㡣㌷攳搱㘲㑦愰捥摡ㅡ戵㈵㘸㠴㜹㙡㠱㤷捦挳ㄸ改㜱㜷戰㤳捣㡤㈸慥㝢攳㑤昵㤸戹㜱㉡㌲㍥〴愳扢㍣〳㘵戰慡搸㐸㌴户戳㑤㥢㕢㌰敥㑢扢摢昸㍡㠰㘰〰㤸〶㉤㙡㙡〳㘷〲昹㡤つㅣ㠶㈲㔳㘲愳挹㌰㉡㈳㤴扢攱慥〷搱戰㥢㜸㡣㕥昰愰㠴挲㍤敡㑡㔸㝣㉢㜱捣挱〱挸昳昷戵㈱攷捣㄰ㄷ㕦摣〳㙤攸昱㙡㤵收㉥扣㜳㕢㠲慡戸戴愱捤搱㍤㙤搷戱搴㥣㘸摦㍤搴㔶㄰㕤ㄳ㍣㍡㔵㍡㙢㠶㤵攵昹㜰㑤㕦搹敡㤵㈵㜲㝦㠴㌷㘲摤户搳㘶敥㜷㜹〵㜵㤵㙢㕦扣散㝡㔷㕣㌵慥㕣挰晢㝥戴㘲㡤㠱〱づ戲㤸昹っ㍦㉡㘵㌳戹㍦愰挷捤っ㥢ㅤ㌴摤㈳散㠷㐹ㄴ㡤搳昸㐳㙢㘷ㄴ㝦㔳㜸〵昶㝢攳捥〰㜹㘵㑦ㅢ慦㈸㘱戰捤㉣敥搲攷挶㉣攲昷㈰㉤ㄹ㐶ㅦ捡戱收ㅦ㘰晢㡢敢挰㤰攸㜸㡥㐴㐹敥〱攴㔲㐸愷㠴㜹㜴挱㠳搷㐱晥㝦愸ㄴ敦攸㜵户搴㝦㘱㐳㡢摦挵㈴〲㍤ㅡ㝢㔲晣㌶㐱㈲散戰㘷ㄴ愱㌲㌹㠶㘳㙦㉡昰捤ㄹ㙣ㅦ㌹扦昰换扤晦挳㈳攷っ㈸捣愴慣㌲㠴搶づ㈲摦㌰ち戲ㅤ㐶挱挳㈸㔶㐶挱㜹戶㘱搴㕥ㅢ〵㤱搷㘳ㄶ㠸㡤㡤〲挶昲㔲㑣扦㐴㘸㌵攱挸攰㤹㙢㥦㐳㡦搸㔹㕣戲㤵〱攲昷㔰㔳挱㈴㝣㔰晢㍢搱㜳愶㙦㍡〷ㄴ晥㡣㉦愱扥晣〵摣摡㔶㑤搸攲慥㜵㑢㔴愳㜵扣ㄳ戱㔷㝤摢㠳戲戹扢敡愰㤴㑥摡㕤㉦ち㈲㝦ぢ扥ㄱ挱㤳㐲收戵㍤扦㍣昳户㙢摦㌹挵摢㘹ㄱ慦收ㄸづ敥㈵㐴㑦敢〱㐱摣挴挵㤰扤晣〸攷㍣㍥㐶戲㔷㙡㜲挲昴㤵摤ㄳㄸ㑥㥣搵㡣㤷㘰㑣捤㝣㕢挱愸挴㍤〷㙤㔴㤶摡ㅣ㥣敡㈳㈶攵ㄴ㉣㈵〶慥扣㜸㜱㤸㔰㜴㔵㕢㍤摡㤷戹㕦㐱昱摣攴㐰㕡敤㐲㥥㌳㤹㠴昸㌰搶㙣ㅡ㤱挹㥣愰昱愱づ㡦㘲っ戸㔸㑡㈱摥㐰づ㐹ㅥ㕤㜸〱㐰㐹愹ぢ挸攴㑡〰㈹㤱戴昶㤰㉥㍤〰摢㐲㐰㌶㉥昹昵昸挱ち㔶ㄱ㔴㡣扤敦扤㥥㘱㘹㜹挶慡改㜱收昱㙢捣〳愸攳ちㄱ㡣搵㉡散〲㌲㜱捡ㅤ㐱㙥搳づ㈸扥㘴搸搱㠱㌶扤戱㜳づ扤㙢㐵攷戴㕢挷㑤て攸㤹扣㔲ㄸ敥㉥愲㜱〴㔵㌱㌹㕤戵愸㔱㠴㈳㍡摢㘸㌴ㄸㄵ㐱㘷戹〷㜰づ㐵戰㡦㕦〵戱㝣慣搹昵摥昶ㄲ敡㌸㜷〰ㄳ攴㉦散慦晢㔲㌶㌶摥捡ㅤ〳〹扢愹㕡〵㝤ㄵ晣㈲㥡㈸㥢㕥ㄸ捤㉣摦㈵〴㘳搲昱捥敡敢搴晦㈷㔰慣㜶搶㈵搶㘶搸扡㐵晦扦〸挴㠶晡㕦㌰搶愶㐸昶㡤㈸挳㠷ㅣ㈳㈶ㅢ〶㘹戸㈲昰㘵㈳㕣愳㡥挲㠶捡㌲挴慤㜳昳昸㐸㔵ㄷ㉢〹づ㑦㔷㝦晢㔵㠸㐶㕢摡戶㠳㕤〵攰㐹づ改〳㠸愰慥敤㌹攸捥昳㙣晥㈵愰昷㥣户㉢扥ㄷ㜸㔶㌸㍡㡦㈰敦㈸扦㌳戳㘰昳㡣㡢㥦户ぢ戵㠷戰ㄲ㐳㉦愳捤捣㉣〴昶㜳㌲晣㝣㘲㡦㡣㈴㙣㉥㜲挱㉦㡥㜶㈶挲㐹搴つ挱ㅤ搶昳㜵戳㠶㡦㔴㘷攱摢っ㠹摡ㄲ慡㑥㝢㤸摢敦㘳㜰攱㜰㈳敢㔹昸㝦㘴慤㠴㘰㤸㥡挲㑢㉦㜳㔵摢搷愰戵㙥㌴户㠰㌵㝢昳戱ㄵ㜳敦㠳愲㥢㝢㑢㉢挳昰㥤晣昶㔸㝢㐳改ㅦ摤扣㌳㤶㍤敤〶㠷㐷㥦㙣搳改㌵㔶㠳慢㙣ㄳ㜱敥㌲㥡㡡慦ㄳ攰搷㜸㈵捡昰㐱搰愳挷㑤㈸㝥㡡㈹㤱昵㤱捦攴ㄷ〱扡昳昳㝢愸搶攲㈱㈰㍦ぢ㝡㜴㔴晦㔵昶㄰晤㡡㘷㘲慣㑣㘲㜹〰㈱户ㄶ挵扢攸㡢慢搹㔸ㄵ愱づㄹ㈸㌳㤶〰攲㈴㜸挸㔰攳晣ㄱ㉡㌷挶㘹〳摢㝤㥣㍦㕣㜷㥣㌴て搴㌸㤳晤敦㡣搵㡢㔱㐳戱攱㄰戸〴ㅥ挰捥㔸换㡣㔰㜰㔲ㅡ攵㜵戸攱晡㈹攴㤱晥ㄲ晤晤攴搴㐷㝦㘲晡攷㈹愱㐴㈵㡡㕡㘷㐱㔱愹㘶昱㠳攴㉣㝣㘰扢捦攲㥤昵㘶戱㤳㔲㤴㈳㌱㐲㠰攱㍥愱㐸捣攷㤶㔹扤〲㡣慡戵慡㙡敤㈴㘹攸㡢㌱慥㄰㕣㈵㔸㈳戸㐶昰ㅡ挱敢〰挳搹㥤愴㤶慡昸〶㤱摦㈲㜸㤳攰㉤㠲㙦ㄳ扣つ㠰㡡昱敢㜲㕣户㤴㉦㠳㤴挱挵㥢㤴散㌵慦晤戹㜹慤㘶ぢ㑥攴挸摤ㄲ攲㈶㜲挱㜷搵ㄱ昹ㅥ㉦〹㠸㌷㘲㍡㥥㍤ㅢ戹搱㌲搹㈸㙣〵㍥搲㈶㉥昹㡥ぢ㈹㕥㡦㉢晦晡㌷㑤ててち㤰挰㙣扡㌲昹㔳㔵㝥㉤慥㝣ㄴ㥦㜴愹㍡攸㔹愷㑦攲捡攴㘳㔵昹㕡㕣昹ㅦ㐷て㌴㉡挷㙣ㅢ〹㈶昲㔴㡡昱慣㡥ㄳ㠹捦扢㐷㔰㍤㘷㔱㈱て㕡ㅡ㑤㘱慣愲捦㌵愵㤲㠷㜰㥦挴挷〷搶㌳戸ㅣ㠵㕢㈴㤰摢晡晦㔹㌸㠷㑢㔳㔳㘶㘸攲晢改㔵挴慢㝤㐳㍤戱㜱摥㥡昵㠱ㄸ戰捥〵㌸愴㔵户ㄴ㡢挰扥攸搷敢扢㠱㕦㍦挵ㄶ㙤慥㐷ㅣ㘷换昲ㅡ㑡㙦晡㐸挵㘶晡挵搵㤸戲㤹户㥡㍣㘳㝣ㄷ挴㠱㡢〷㤰㤹愲㡥攳散攱㠳愰㔰㈰愹昳摦〳ㄸ㠹晦㈳㡢搱㔵攵㘳挹㡡㌰敥㉦挹㈹挶㍢㙣昰㝤㠰㍥㌸㜸㐵挴㘷㉤晤收㈸㕣㥥敡㙥扦昲㜸ㅡ㝦㔸㡦㠰㘳换ㄷ昴愷昱㐵晣ㅡ㍢敤挳㝦〷㤲㔳挶㜶㝦昶慢扤昵㐵㍥愲㥤慣㝥㔷㌰㤹㕢攸㠷敢搷戴晢搸愳㔲㔸㠲㈲㤴搳ㄵㅥ晡攷㍢㘸㐶ㄷ〵㠵慡㐲扢ㄱ㝡㥦㐲㔳捣㉡戴ㄳ愱昷㉢㌴〵慦㐲搷㈲㌴㝤㘵㐵㐱㔱慣搰㤷㈳㌴㕤ㅦ㐵㐱㠹慣搰慦㐶㘸㍤ㄲ捡㘸㠵戶㈳戴ㅥ〹愵戶㐲㉦㐷㘸㍤㤲户㘲昴㔲㠴摥て㐴㔱㔰戲慢摡㔶㠴搶㈳㜹㍢㐶换〸慤㐶㤲㈳㙢㙤㥡挷戹㠲㍤㥡㉦㍦㐱㔳㐱扥攳ぢ㡤昷昸愴㔰㝣㡡昵て昲ㄹ愱㡡摡戱㠳晦〱戸捤㠱攵</t>
  </si>
  <si>
    <t>㜸〱敤㕣摤㙦ㅣ㔷ㄵ摦扢昶慥㜷搶㜶㥣㈶㑥搲昴搳㙤搳搲攲㘸㥢㑦摡㔰㠵搴ㅦ昹㙡㥤摡㡤㥤ㄴ㔴㔵摢昱敥ㅤ㝢㥡㥤ㄹ㌳㌳敢挴㘹㑢㑢挵ぢ㐲㠵㈷㄰㔴㔴㐸〸ㄵ昱〲昴〵㈸㠲㌷㜸愳ㄵ㑦扣㈱㤵ㄷ㕥㐰㈸ㄲ㝦㐰昹晤敥㥤搹㥤摤昵㡥㥤㑤ぢづ昲㜵㝣㝣攷摣㡦戹昷㥥㜳捦㌹昷㥣㍢挹㠸㑣㈶昳〹ㄲ晦㌲昵㌳㜳捦晣㕡㄰㑡愷㌴攵搵㙡戲ㄲ摡㥥ㅢ㤴㈶㝣摦㕣㥢戱㠳戰てㄵ昲㘵ㅢ攵㐱慥ㅣ搸搷㘵愱扣㉡晤〰㤵㜲㤹㑣愱㘰㘴㔱捥㑥昸扢㌳㝥㌰搸㙡愸ㅦ攰攲搴攴散攲㉢攸㜵㍥昴㝣㜹㜰散戲㙥㝢昲㠹搲搱搲㤳㠷㡦㤵づㅤㅣ㥢慡搷挲扡㉦㑦扡戲ㅥ晡㘶敤攰搸㕣㝤戱㘶㔷㥥㤵㙢ぢ摥ㄵ改㥥㤴㡢㠷㡥㉥㥡挷㔰晢昸㜱敢挴㠹㈷㠷昰攲捣捣搴攴㥣㉦慤攰㔳改㌱挷攱ㅥ㥢㤶ㄵ㥢昳㤲搲户摤愵搲搴㈴晥㈵挶㡥愷㈷㑡昳换㔲㠶㝣戱昴愵㕢㤱㠱㠱㠶㠳捥㐴㄰搴㥤ㄵ㉥㥣攱㥣挱㌴㉢㘶㄰收㥣㈹㔹慢ㄹ㑥摣㙢挱㤹挵扡搵捣戵㈱㘷㕥扡㠱ㅤ摡慢㜶戸㤶㜷ㄶ搰㔱㜵搸戹ㄴ挸㡢愶扢㈴㥦㌳ㅤ㤹㜳捥搶敤㙡扦㑥㤹扥捦挵㕤㈴〷愶㈶㕦㥡〸㥣愹㘵搳㔷㈳ち戸㉣㈹㜵捦昸㤵搶扡て㜵敦㤷㐳㔷㙦㘰㥦て㜷慦㠷㤲换愶摦愸㌹摥扤㘶㌴昹搶ㄱ㍣摥扤㝥㘲㡤㕡摢㍣搶扤㡤㕡捡搶摡㘲㌰攲㙤戵愲㤸㡣㤱㈷ㄸ㈰㈸㄰㤰㠰㐶㤱㘰㤰㘰〸㐰昴晦ㅢ㍢㈴搹㤰㐵搹戲㤹㉤㉦㘶换㤵㙣戹㥡㉤换㙣搹捡㤶㤷戲攵攵㙣搹捥㤶㕦挹㤶慦愰㑥㥣ち〳〳搹㈸つ摥摢昷搳㜱昹搱搹敦晥㜱捣㜸晤て愷摥ㅦ摡㠱㑡捦㐷㠳㥡昶捤慢㘰戵㈶てㅦ㈹ㅤ攲捦挶㝢〲㕢挲㍡㙥㍤㘱ㅤ㍥㕣㍤㝥挸㍣㙡收㌸慤ㄴ攲户㌰捡㑥搴ㅤ戲㕥戰摤慡㜷㔵搱敥㥥㐹㌳㤰捤㠵ㅢ㡦捡㈶扤扡㕢つ敥㕥扦㜰㍥㌴㐳㜹㔷㝢㔹戳㤳㡥㘶昳搸㔶㌲㔰敦扢慦扤搹㘵戳㔶㤷ㄳ搷㙣㕤㝣㙦㕢戱㌳攷㝢㡢摤㑢捦昸昲慢㡤搲㡥ㄱ㑤㐰愰慤慡扥㍢㘶愹㡢昴戸挶愶㤶扤㐰扡㙡㜸攳捥㥣㕤戹㈲晤㜹㐹㜱㈸慢㙡慡㝢㔸ㄴ敤晡昱㔹ㄷㄳ挵㙥慤㍥㤸挴㕡愷慦㠵搸捣戲㡡昱慥㐸㍦㕣㕢㌰ㄷ㙢㜲㙦㑢ㄵ晤㑥ㄴ散㙦㐱㥦昱㉡昵㘰捡㜳㐳摦慢戵㤶㑣㔴㔷㑤㐸㥡敡〵慦㉡晢晢㌳㑡㈸㐰搸昶昵〹㤱昹㝣昷扤愰〸㤱㈰㌱㌷昲㥤慤㙣㔷扡㠸搹㘱ㄶ㌵㐹㥥捣ㅥ搸愰㌳㡥㔷挹㤸㤴ㅤ㤸㤸ㄳ㜵〷㕦晡攸〶摤㌶㈸昷搹㔶捥㘶㜷㐷戳㍦扤㉡摤昰㥣改㔶㙢搲㑦搵㝣㠲㈳㌲㐶〰㜲㌷㈰㄰扡慥ㅥ搵㥣戸㈶搶㜲㔷敤㙡戸㥣㕦㤶昶搲㜲〸ㅣ戴㘳愱挰愵敤㐸挶ㅤ㐰ㄹ扢〸㜶〳ㄴ㡢㤹晣㈸㉢攵㡢㐸㤹ㅣ愵㔳捡㕥㙥ㄱ攴㙣搷戲㤷㠷慣㌳㜶㉤㤴㕡㈸㡦㔸愰㠸搶㙡㡡㝣挳㘴㔱摦慣㘸㠵㌱㙡㑤㠱㑢㑤摢つ搷㥡晢戶㘳㤷㘸㈶摡㤶〵㕢㑥ㄶ㔰ㄴ戴捡㠳㤴扤〶愶㘹㤳〶改㤵ㄳ㑣挴㙤㤰愲搹搱㜳㉢㤳戱㝥㡡㡣㐰晤㈴ㄳ戲昶愱敥㌲㠲捣摥挹愴㙣搴㜵㍦㙥㑢戳昵散㜸㉤捤昶㘰攱㡣扤〴晢〸敥㈴搸て㈰晥づ〹㐷㈹㠷㝣㙢㌲敥挶戳㜱て挱扤〰㤰㑦〶㘵㑥㈴慡㘸㐳㙤挶㡥㘴扤㘱搸挹捡㈸搶愲㠸㤶㜱挳捥ㅣ㜶ㄴ愱㈳慢㜳㙢攸摡㝥愵㘳ㅦ改捥㥢挹改㤰㈳㔳慡㈶攷扡㐱搵攴㐲戰㙡㡦㝡敢㝥㌴㌵挶〸ㅥ〰搰㡡㠵挶敥收慣㜹㥡㤳户㠵㐹愴つ愱ㅥ㤵㝢挴挴㌴晦㔳〴㕣挷搱㘵摢㝥愶㈹㌸㙥摤昶昶昳挱敥㝢㍢㈲㝡㥢捥摣搶㌹昴ㄳ摤愴〵晤㈰戶㤷昸㙢㔷晤㜲〰挵挶挳〴㡦〰戴改ㄷ㥥扣㙦搶㑢愰㑣㘲㈷㐱戹㕤昴戸㈸ぢ㜷㘱㙤㐵㉡敤㌳㘴㉤㤸晥㤲っ攱扤㌸㍦つ㍢搸昳㝤㔹挳㠱戶慡㄰㍣扢散㙢㐵〶㘷㝣捦㈱㝥摢㍥づ㙥ぢ挵搰摦㥦敤换戴搹挷㈹㜶㘶挲摦㤴攰ㅣ敡摦愳摤㠵㐴愲㔱㉢㝢戱㕤晡搹㜲㕢㤲昴㈰㐹ㅥ挵戲ㅡ㡦〱㐰㑡㠸扦㜴㤵㈸攳慣㜶㔰㔵㙢戵㔶改摤㑢㌹㤹戴昹て㍢攴挸愰㜶搶㑥挲㜷㄰っ㍢昳戶搳㄰ㄶ㠳捥㥣昴㉢昰㉢搸㌵㔹搴㉥㔹㡡㥡㙤㔹㜱㥢挸㡡扥扥㡥戳㜴㡡㙦㑤昱㐹㥢㤴㐸摤敤愹㠵㈹攷昰㈶㔳搱〵㐹愱㤲攲ㄶ㙡㐸㈰㜲ㅥ敢㙥㡢㤸ㅥ㐴㑣〹ぢ㘷㍣㑥㜰㠸攰㌰㐰敥㈳㐸㥡捤㉥㍣挳㘰〳慢㜴㘷㤷换㤹〲挹愰摣㠳ㅦ㜶ㄵ㔶挷昸㥡攳〴㕦〰㘸㌳㝦攸㝣㑣㘱㐴㐵昲〴㈳搲㕡㌲慣换戶扣㑡ㅥ搸㘱㈱愸㌴㔵て㐲捦㘱㔴㘹搸㥡昶㥥昳挲㘹㍢㔸㐱ㄴ㙡户ㄵ㘵㕥㔸㤶㉥戸换㠷敤搳㠶昳㔶㔶㘴搵戰收扤㍡㐴摢昹改慤㜰㈸挷晣㘰㑢慡㜳㜹㔶㈰昵㜶㌶㐶ㄷ㐲㥤㠸攱㙢愵㈷㜶㔳㥥㙦ㅥ晡㐶㥡㉢扡㘰㠷㌵㌹㘸改㑤挷㝣挱挲㉡㈲㙡㔰ㅤ戰ㄶ㤶㝤㈹愷㠷慤戳扥㕤慤搹慥㈴㌱㘰㘳㌲㔰㌷㈳㤷㄰㈱㤸昳ㄸ晦昳摣㘱㙢挱㌷摤㘰挵㘴㌰㜱㙤㔷换㤳ち㠹攴慣㐹摢つ昰ㅡ㐵㐵收㐷慣昹㘵敦㉡㈲戵㜵挷㍤㙢慥〴㕢㠲㉡㘴㝡㥤ㄴ㘹㐴㔶㘴戳愲㤰㉤昴㑡ㅦㅥ挸㌳㤹㈳昸敤㈷㔰戴捡攴攸㉦㑦搱摥戴敢愳昸っ敤㜴㡥㘹〸㤱愳〶戲㉦㔵ち㜳愷ㅡ㑦戲捤〹㠰㜳㘷㉦㥤㙦㐶攵㙥㈱㔶㥤愳㝦㍦㐵挲㉢愶㘸㠴㐰攸㥤摢愱ㄹ㠵㌸昲つ昶ㅦ攸捤愷㜶收㉢㕡慡づ㜹㙦㐷㌳㝢〶㌱愴㈱㙢挶㕣㤴㌵㐴愲ㅤ㌳摣愱ㅦ㘸挴㍡㘶㉤㠸捡愶㍣挷㌱挹㔸㘴捡昹㡡㐹晥㥤愸㠷摥〵摢㌵㉣〰挵㝤ㄱ捡扣〶㤴㜹㑤愱㠶慣㡢っち慡㍣晢昲㤶㑣摦づ㤷ㅤ扢㔲攰〳〳㜷㕢㠲㈳戱挵㈹㜷攳ㄴ㑢㡣戱㌶㕢晥ㄲっ戶愰〴㘲㤷㈰㐵戹㜴㈴㍥昸㌶㉢昲昸ㄱ㍤扡㤵㈰㕥㤴㡦搴㜸ち扤攵搴㥤〸〸ㅣ㤵㙥挴㌷㉦㙥扣〱㡣昶捡㤱敡㈹㉣〲㝦㘰㐲挴搳戹㥤户㉥戹㜶〸敡㤱㘲㘷散㜰㍡〰挹〱㤰㔵㠷摢扢ㄴ㔵ㄳ㡤挶ㅢ㍡攱晥捥愲ㄶ㈵㜱㕦㘷㜹㔲㙢ㅣ㔸愷㔸敢㤳㠴ㅡ搹愸㤲搲㉢敢㡣㜱㉢㈹ㅡ愱搴㜶慣㙢㐴㥡搳戴戹敥㤴㈱户愰㤶ㄴ捦㘴㡣㤳㡡㔱㄰攲㈵㜷㐰㐳搱㕢㥦捥ㅥ㠹㔸つ㉤㠰㈲戵㤴挶つ㐷挱挰昳戸㜰㔲㤵挵攸〹晢㝢㐷㤴㥤慤㠷㉤㈵收戵摤㔱挹㐴慤㌶敢挲㐶愸㤸㝥㜵㡢㙣㘹捣㑤敢ㄷ戵㍢㝢搵晤㝡㜹ㄳㅢ㌱摡㠶っ㠸愴㜸㠱戱つ戱戹ㄲ戱㔴摡㘶挳㕣敡〶扡挰愷ぢ搲㜴ㄵ〵收挳敡戴㕣㔵㐶㔸搳㡥摦慤ㅡ㌴捥㡡㑡㡥ㅡ搶挴㘲〰㠵ㅥ㔲㡥㐷㌹戵挱つ敢㈲㥤㔲戸扥〰戱ㅢ攵收㉡㈱㠲扡㡤づ㜸㉥搸㍡搴挱㡡攸愰〹㙤㌳㑡搰㝣ち攳戶㑥㠲㝢愷㐷㡡㐲㤰㕡㉡晤敢㤴㜸攷〷㑣㍦㍢㤵㠹㌳搱㈶㘲愰㉢挵㜶〰㜱㤳㌱㐹敥愲摤㜱愸㕣㑢㌶㈵戴㠶㘲ㅣつ㡣㘱ㅡ㝣㝥㠸晢㍢㡣㘲㡤㜰摢搴㜰扢㉤戴愱㑤㙢㙢㍢慣昳㙥愵㔶慦㑡愵㡡㘳㔹慤㌴昲㤶愰㤷扡昸愷㜷㔳捡扡㐴㡢㜲ㅥ〷㈹㑥㤹㐴敡摤敡㌶扥㠴收㑡挸愱て㉤摢ㄸ㝡㑣㜱捡愹㔰㔸挷つ〵㕡㠷扢㥡㔷ㄷ搴戵㌹㠸戴づㄴ㘵搹っ㙥攲㌵攲挷㙡户㈵慡捤㜸㌳ㅥ㉤昶〴敡㥣慤㔱㕢㠲㐶㤸愷ㄶ㜸昹㍣㡣㤱ㅥ㜷〷㍢挹摣㠸攲扡㌷摥㔰㡦㤹ㅢ愷㈲攳㐳㌰扡换㌳㔰〶慢㡡㡤㐴㜳㍢摢戴戹〵攳扥戴扢㡤愷〱〴〳挰㌴㘸㔱㔳ㅢ㌸㤳挸㙦㙣攰㌰ㄴ㤹ㄲㅢ㑤㠶㔱ㄹ愱摣つ㜷㍤㠸㠶摤挴㘳昴㠲〷㈵ㄴ㡥慡㉢㘱昱慤挴㜱〷〷㈰捦摦摢㠶㥣㌳㐳㕣㝣㜱昷户愱㈷慡㔵㥡扢昰捥㙤〹慡攲搲㠶㌶㐷㐷摢慥㘳愹㌹搱扥㝢愸慤㈰扡㈶㜸㘴扡㜴捥っ㉢换昳攱㥡扥戲搵㉢㑢攴㝥て㙦挴扡㙦愷捤摣敦昲ち敡㉡搷扥㜸挵昵慥扡㙡㕣戹㠰昷晤㘸挵ㅡ〳〳ㅣ㘴㌱昳〹㝥㔴捡㘶㜲扦㐳㡦㥢ㄹ㌶㍢㘸扡㐷搸て㤳㈸ㅡ愷昱㠷搶捥ㄸ晥愶昰ち散昷挶㥤〱昲捡㘸ㅢ慦㈸㘱戰捤㉣敥搲愷挶㉣攲户㈰㉤ㄹ㐶ㅦ捡戱收敦㘱晢㡢て㠰㈱搱昱ㅣ㠹㤲摣〳挸愵㤰㑥〹昳攸㠲〷慦㠳晣晦㔰㈹摥搱敢㙥愹晦挲㠶ㄶ扦㠹㐹〴㝡㌴昶愴昸㜵㠲㐴搸㘱捦㈸㐲㘵㜲っ挷摥㔴攰㥢㌳搸㍥㜲㝥收㤷㝢晦㠷㐷捥ㄹ㔰㤸㐹㔹㘵〸慤ㅤ㐰扥㘱ㄴ㘴㍢㡣㠲㠷㔱慣㡣㠲ぢ㙣挳愸扤㌶ち㈲慦挷㉣㄰ㅢㅢ〵㡣攵愵㤸㝥㠹搰㙡挲㤱挱㌳搷㕥㠷ㅥ戱㜳戸㘴㉢〳挴敦愱愶㠲㈹昸愰昶㜵愲攷㑣摦㜴昶㉢晣㔹㕦㐲㝤昹ぢ戸戵慤㥡戰挵㕤敢㤶愸㐶敢㜸㈷㘲慦晡戶〷㘵㜳㜷搵㐱㈹㥤戴扢㕥ㄴ㐴晥ㄶ㝣㈳㠲㈷㠵捣慢愳㍦㍦晢户敢摦㌸挵摢㘹ㄱ慦收ㄸづ敥㈵㐴㑦敢〱㐱摣挴挵㤰㍤晣〸攷〲㍥㐶戲㔷㙡㜲搲昴㤵摤ㄳㄸ㑥㥣搵㡣㤷㘰㑣捤㝣㕢挱愸挴㍤〷㙤㔴㤶摡ㅣ㥣敡㈳㈶攵ㄴ㉣㈵〶慥扣㜸㜱㤸㔰㜴㔵㕢㍤摡㤷戹㕦㐲昱摣攴㐰㕡敤㐲㥥㌳㤹㠴昸㐵慣搹㌴㈲㤳㌹㑥攳㐳ㅤㅥ挵㌸㜰戱㤴㐲扣㠱ㅣ㤲㍣扡昰〲㠰㤲㔲ㄷ㤱挹㤵〰㔲㈲㘹敤㈱㕤㝡〰戶㠵㠰㙣㕣昲敢昱㠳ㄵ慣㈲愸ㄸ㝢摦㝢㍤挳搲昲㡣㔵搳攳捣攳搷㤸〷㔰挷ㄵ㈲ㄸ慢㔵搸〵㘴攲㤴㍢㡣摣愶ㅤ㔰㝣挹戰愳〳㙤㝡㘳攷ㅣ㝡搷㡡捥㘹户㡥㥢ㅥ搰㌳㜹愵㌰摣㕤㐴攳〸慡㘲㜲扡㙡㔱愳〸㐷㜴戶搱㘸㌰㉡㠲捥㜲昷攳ㅣ㡡㘰ㅦ扦ち㘲昹㜸戳敢㍤敤㈵搴㜱敥〰㈶挸㕦搸㕦昷愵㙣㙣扣㤵㍢〶ㄲ㜶㔳戵ち晡㉡昸㈵㌴㔱㌶扤㌰㥡㔹扥㑢〸挶愴攳㥤搵搷愹晦㡦愳㔸敤慣换慣捤戰㜵㡢晥晦㌲㄰ㅢ敡㝦挱㔸㥢㈲搹㔷愲っㅦ㜲㡣㤸㙣ㄸ愴攱㡡挰㤷㡤㜰㡤㍡ちㅢ㉡换㄰户捥捤攳㈳㔵㕤慣㈴㌸㍣㕤晤敤㔷㈱ㅡ㙤㘹摢づ㜶ㄵ㠰㈷㌸愴昷㈰㠲扡戶攷愰㍢捦戳昹ㄷ㠱ㅥ扤㘰㔷㝣㉦昰慣㜰㙣ㅥ㐱摥㌱㝥㘷㘶挱收㤹㄰㍦㘹ㄷ㙡て㘱㈵㠶㕥㐲㥢㤹㔹〸散攷㘴昸改挴ㅥㄹ㐹搸㕣攴㠲㕦ㅣ敤㑣㠴㤳愸ㅢ㠲㍢慣攷敢㘶つㅦ愹捥挲户ㄹㄲ戵㈵㔴㥤昶㌰户摦挷攰挲攱㐶搶戳昰晦挸㕡〹挱㌰㌵㠵ㄷ㕦攲慡戶慦㐱㙢摤㘸㙥〱㙢昶收㘳㉢收㝥っ㡡㙥敥㉤慤っ挳㜷昲摢㘳敤つ愵㝦㜴昳捥㔸昶戴ㅢㅣㅥ㝤戲㑤愷搷㜸つ慥戲㑤挴戹换㘸㉡㥥㈶挰慦昱㜲㤴攱㠳愰㐷㡦㥢㔰晣〸㔳㈲敢㈳㥦挹㉦〲㜴攷攷㜷㔱慤挵㐳㐰㝥ㄶ昴攸愸晥慢散㈱晡ㄵ捦挴㔸㤹挴昲〰㐲㙥㉤㡡㜷搰ㄷ㔷戳戱㉡㐲ㅤ㌲㔰㘶㉣〱挴㐹昰㤰愱挶昹㝤㔴㙥㡣搳〶戶晢㌸扦户敥㌸㘹ㅥ愸㜱㈶晢摦ㄹ慢ㄷ愳㠶㘲挳㈱㜰〹㍣㠰㥤戱㤶ㄹ愱攰愴㌴捡敢㜰挳〷愷㤰㐷晡㜳昴昷攳㔳ㅦ晥㠹改㥦愷㠴ㄲ㤵㈸㙡㥤〵㐵愵㥡挵㜷㤲戳昰㠱敤㍥㡢户搷㥢挵㑥㑡㔱㡥挴〸〱㠶晢㠴㈲㌱㥦㕢㘶昵㌲㌰慡搶慡慡戵㤳愴愱㉦挶戸㑡㜰㡤㘰㡤攰㍡挱慢〴慦〱っ㘷㜷㤲㕡慡攲敢㐴㝥㡤攰つ㠲㌷〹扥㑥昰ㄶ〰㉡挶慦换㜱摤㔲扥っ㔲〶ㄷ㙦㔲戲搷扣昶攷收戵㥡㉤㌸㤱㈳㜷㑢㠸㥢挸〵摦㔵㐷攴㝢扣㈴㈰㕥㡦改㜸敥㕣攴㐶换㘴愳戰ㄵ昸㐸㥢戸攴㍢㉥愴㜸㉤慥晣晥慦㥡ㅥㅥㄴ㈰㠱搹㜴㘵昲愷慡晣㙡㕣昹〸㍥改㔲㜵搰戳㑥ㅦ挷㤵挹挷慡昲昵戸昲㍦㡥散㙦㔴㡥搹㌶ㄲ㑣攴愹ㄴ攳㔹ㅤ㈷ㄲ㥦㜷㡦愰㝡捥愲㐲ㅥ戴㌴㥡挲㔸㐵㥦㙢㑡㈵て攱㍥㠹㡦て慣㘷㜰㌹ち户㐸㈰户昵晦戳㜰ㅥ㤷愶愶捤搰挴昷搳慢㠸㔷晢㠶㝡㘲攳扣㌵敢〳㌱㘰㥤て㜰㐸慢㙥㈹ㄶ㠱㝤搱慦搷㜷〳扦㝥㡡㉤摡㕣㡦㌸捥㤶攵㌵㤴摥昴㤱㡡捤昴㡢㙢㌱㘵㌳㙦㌶㜹挶昸㈶㠸〳ㄷて㈰㌳㐵ㅤ挷ㄹ攵㠳愰㔰㈰愹昳摦〲ㄸ㠹晦㈳㡢戱㔵攵㘳挹㡡㌰敥㉦挹㈹挶摢㙣昰㙤㠰㍥㌸㜸㐵挴㘷㉤晤收㈸㕣㥥敡㙥扦昲㜸ㅡ㝦㔸㡦㠰㘳换ㄷ昴愷昱㐵晣ㅡ㍢敤挳㝦〷㤲㔳挶㜶㝦昶㡢扤昵㐵㍥愲㥤慣㝥㔷㌰㤹㕢攸㠷敢搷戴晢搸愳㔲㔸㠲㈲㤴搳ㄵㅥ晡攷㍢㘸㐶ㄷ〵㠵慡㐲扢ㄱ㝡慦㐲㔳捣㉡戴ㄳ愱昷㈹㌴〵慦㐲搷㈲㌴㝤㘵㐵㐱㔱慣搰㔷㈲㌴㕤ㅦ㐵㐱㠹慣搰慦㐴㘸㍤ㄲ捡㘸㠵戶㈳戴ㅥ〹愵戶㐲㉦㐷㘸㍤㤲㌷㘳昴㔲㠴摥〷㐴㔱㔰戲慢摡㔶㠴搶㈳㜹㉢㐶换〸慤㐶㤲㈳㙢㙤㥡挷戹㠲㍤㥡㉦㍦㐴㔳㐱扥攳ぢ㡤㜷昹愴㔰㝣㡡昵て昲ㄹ愱㡡摡戱㠳晦〱㜸㍦㝥搰</t>
  </si>
  <si>
    <t>㜸〱敤㕢㝢㙣㘴搷㔹㥦㌳㥥㝢㍤㘷晣㥡慣㌷㐹㤳つ愹㜷扢摢㤴搸ㄸ敦慢挹ㄲ㌶扢昶㜸扤㙢挵扢昶摡晢愰㉤㡢㜵㍤㜳慥㝤戳㜳攷㥡㝢敦㜸敤ㄴ㐸㕡〵㈹㙤㘸〳㐵㔵㤵㍥㠰慡慡㈸㔵㔱㠲㔰㡢㐰㈸ㄲㄲ㐲〲㈵㐲㐲愰㈲〴㈲㄰昱㈸㑤㘱ぢ晦㈰㈱ㄱ㝥扦㜳敦扣敥㡣ㅦ敢㙣㠵晦攸搹昸㥢昳扥攷㥣敦㍢摦昹㝤摦㌹㐹㠹㔴㉡昵づ〲㝦ㄹ㌲㡣㍣戴戰ㄱ㠴捡ㅤ㉤㜸攵戲㉡㠶㡥㔷〹㐶挷㝤摦摡㤸㜱㠲戰ぢㄵ捣㐵〷攵㠱戱ㄸ㌸捦愸散攲㥡昲〳㔴㌲㔲愹㙣㔶愶㔱捥㍡晣换搷ㄲ㤲㈹㤹㈱㐱慤㔴慦〹㌲㕦㤸㤸㕤㝡ㅡ晤㉦㠴㥥慦㐶㠶慥㐵扤㥣㝥㙣昴昸攸攳㐷㑦㡣㡥㡤っㄵ慡攵戰敡慢搳ㄵ㔵つ㝤慢㍣㌲㌴㔷㕤㉡㍢挵愷搴挶ㄵ敦愶慡㥣㔶㑢㘳挷㤷慣ㄳ愸㝤昲愴㝤敡搴攳扤摤攸㜷愶㌰㌱攷㉢㍢戸㍢㍤㘶搹攳㙣㘱㘲昴㤲ち敦㑥㡦ㄲ㍤㕥㉣㑣㑣㝡慥攵㔴敥㑡㤷〶㔷昷攴愴㉡㍡㘴㠳㔲扥㔳㔹ㅥ挵㤰㕢ㄶㄸ愹挷㐶挷㠳愰敡慥㤲愳〵㔵㉥捦㉢㥢搳㤳敥㘴㄰捥㔹扥ㅢ昴扡㕣㌹攵慢㑡㔱〵晤敥戹昵愲㉡挷ㄵ㠳慣㝢捤昲㉦㔹慥捡㌰㌲攰㐶扣㥢㉥愹㑡攸㠴ㅢ㝤敥搵㐰捤㕢㤵㘵挵㉡㠶㝢扥敡㤴㐴㈶㠳晦㔲㕤㡦㜴ㅡ㤹㘶ㄱ挶攳ㄶ㔶㉣㍦搴㈹㌲敦㘸愷扡㑤㘲愲㘷搱㌲㉥㡡搲㔰愲ㄵ昹戵攰戸㑦㈹扦愲捡晣〸愷㌹㥣愸愴ㄷ㈸攲㐲㝤愵㙡搳㈱㡦㐴㑦扣つ㌸ㄷ㝥挵捣㠱摣㝢戵攲搸㥥敦㡥㕣㜴㉡愷㡦㡤㡤㕣戴搶㑦ㅦㅦ㤳㍤㈸㤲扤慣搴〷㤲㈹㜸㐱㈸晢㤹㌷〰㈲㌲户戱挵㥡扢㘳昵昴愲㤵㕥㕣㑡㉦ㄶ搳㡢愵昴愲㑡㉦摡改挵攵昴攲㑡㝡搱㐹㉦㍥㥤㕥扣㠹㍡戵㤰敤敥㑥挷攱戹晢扦昹捡户扥愷挶㕦㝣改㡤戳愷㍥晥捣㡢㠲扢㡡〲㘰摥〳㜲晦㈵㡣つ㍢攵愲戲㉡愷㑦㡣㡤㉣㠴愵㐹戵㜶晡㠴摣㠷㐲㌹挸㙡晢㐱㡣㌹摦㈹㉡㜹㉦㌳敦〳ㄱ攲㍢ㄸ㈱㐷㈹㔶て㝣攲户㍦㜴㝤收戳昷つ扤昵攳㝦㜱昵〵㠳晢昵㜸愷愵㑢㜲㘵ち扢戸㘸〵㘱㉣㌰攴收摤㤵愷敤挵㘹捡㉦晥攰挵〹ㅦ戹㉢攲㈴摦挳搵㝦〰挴㝣㤰㘴捥昷㙣㈷㤴〷㤸晢㄰㠸㄰㙦挵㍣㜹昵㝦づ晤摤〷㕦ㅢ㍢晦㌵攷捤㡦㝥攵㝦て㥣敡㝤ㄸ挵㤷㘳改㥣昴慤㕢搸敦つ㐵㜲㙣㜴㡣晦戶搷㥥㔰㥥昶㐹晢㌱晢攸搱搲挹㌱敢戸㘵㔰㉡㜷扡㔹昳愸摢㙢㕦㜷㉡㈵敦㤶摥扤て㑤㔸㠱㙡慣晥㜰㕣㌶攱㔵㉢愵攰㐰攷挲㠵搰ち搵㠳挹戲㐶㈷㙤捤ㄶ愰摢㔴愰扦昷㜰戲搹㌵慢㕣㔵攳敢㑥㔴晣㈳㠹㘲㘸㌶㙦㘹昳搲㈹㕦晤㙣扤戴㙤㐴攳㌸〴搷㜴摦㙤戳㡣㡡愲㜱つㄵ㔶扣㐰㔵昴昰㠶摤㌹愷㜸㔳昹ぢ㡡㐷愸㉡改愹摥换愲㔸扤づ捦㔶㌰㔱㈸捣搲愱收㕣晢摣㝡愸㉡㈵㔵挲㜸㔷㤵ㅦ㙥㕣戱㤶捡敡扥㤶㉡搱㌷㔱昰㐰㑢昶㤴㔷慣〶〵慦ㄲ晡㕥戹戵㘴扣戴㘶㐱愵㤷㉥㝡㈵〵㡤㥣㘱㐸㠹㔴㔷㤷㄰愹㐷㍢敤㙤昶ㅢ㡣㙡㐶㌴戱㤸㕢晡㍤慤㘲㌷㍡㡦搹㘱ㄶ㘵㐵㤹㑣ㅦ摥愶㌳摤㉦扢昹搱捤㉢㌶捤㠹㜸㠳戵㍦戰㜹㙤㍤挶㍡攷㝥戰㤵搳改挱㜸昶攷搶㜰散㕤戰㉡愵戲昲户㐴㑢㠲㈳㤲敦〵㌱摥挴㙥摥㜴昵愸挴挵扡搸㌰㙥㌹愵㜰挵㕣㔱捥昲㑡㠸㍣㈰慡㙣㤶㑢摢ㄶ攴㐱㘴挹㐳㈴敦〳挹攵㔲收㘱㔶㌲㜳昲㐸㤴㌶㜸ㅥ摤昹㠱㑡捣㈶昵〱づ㥣ㄵㄸ㉥昴㝡搰搵搵㘹㤶ㄷ慣㘰㈵愴㜸㙥㔹挸愳㔳扥㥦攴ㄱ㄰㠳愷攲戶攷㌵㑦捤っ㘱㐹㥦㍢愹㙣ぢ㌰㔰敦㙥㘱ㄹ㙥㠴㉦㈶㔵㔰㤴〴㈲搳搸㉢敢㈶㘲搸晣扤㉥愵㕦慤㠷㤳㔶㘸㜵扢㠰㌴攰㤲㐴愵㘱摤㉡㡡戱㘵㥦捥慢戵捥挵㈹昴㤰搷搱愶㕥㝡㜴㐶搴ㄳ㌶づ昶㑢慡㉢愶㕢㑦〲㘳攷㈹㘱㈶〵扤ㄵ㥡〰㌱㤵捥慢捡㤵㡤㔵ㄵ戰㝡搶摣㜲㈹㤳摢㡢㥤捤ㄶ㤷慥㠶㑥㌹ㄸ挵㐸捦晢㕥㜵昵慥昶㠳㌱挹て㠰搴㠲昱㙤㐸昱捥攷㐴㙢愲㝢㡤扣㔹㕣㠴㈸㈳挵ㅣ昳㔱㄰㡤㤱捣㘱挴戴〱挲㕦〶㌹〲㤲㤳慣㈱㔹㠸捦扤㠳ㅦㅤ愲㌲㠳挲㜱㈷㘰㑥㕢ㅣ㉥搶改㡡慦㌴㍣捤敡〴搶扣捦扤敥昹㌷㤷㍣敦㈶愵慡㕦愷㠲ㄵ愵㐲㐲扥㥥ㄸ攲㙡㈸㉢㐴㔷㔷ぢ㠰㙢挲㠶〴㡢收ㄸ㐸摦㜸戹㍣㔴敢㌱㌰㡦㈲慢ぢ攰搳㍣㠶挸㠱㈹㘷ㄹ愶㑣㌰㌴扥扡ち晤づ昴ㄵっㅤ挵㌹扤㕥づ搶挵ㅢ㤸㈴挱搷挱㔷扡㕦㥥晦㙦㌱晢晣㙦っ㝣攷攱㍦戵㕥ㄳ慦挷〵㙤愰㡦㜰㡥挷戵㍣〹㈲晥っ搵愸㕥㄰㙦つ昲㌱愴攵攳㈴愷㐰愰㈴㈴㤵〴㜴挴ㄳ㔱㔲㄰ㄲ㔲㑦挸㥦㈴㌹つ㈲㠸ち㌵㜶㝤ㄲ㤱㕡㄰㝦㠴晥挹㝣㌲㔰ㄲ㐳戶戳㘷〲戹戹慤捡〴戱㈶搹㈷戹㕣㤲ぢ㈴戹㌸攲昷搰㜱挷〵昸㔶㕣搰〶㑢〹㥥戶挰㉡㉤㐸㤰愳㙤挱㉡扤昶㤴㔳づ㤵慦㡦愳〱ㅢ㍦㤱改愴搳㝤㍣㠲㝤慢ㄸㄹ㈵晢敤〲㑥㘱㔸㙡攱㐶〳㤷戴愱㠰攸㤰晣㈱搶搹㜳㔸㐷㈳㥤ㄶ扣戳〵㤶㠰搰㈴搰捥搶㤵㥢㠴㠸挷㝣㐷㥤愴㐵㙡ㄴ㍤户ちㄹ敢㈷搵愸㌶㐸敢昵㥢㠵㤰戵挷㌶挷㐰ㄴ昶㜶㈱㘵愳㑤昱挶て搱㕡㈷摦㔶㠴搶㥥挲挲挹ㄹ㤲㡢㈴㤷㐸㘶㐱挴慢㔰㐶㔴戳搴㜳搷昱昷㝥㐰愵㤷戴㍥扣捣㍡昳㈴ぢ㈰㑤㙡昶㉡㤲收㌵㄰㘳㠸㈰㌵㈷〴つ㍥慤㜰搹㠳晣㈹愶㍥〴㌲㜳㐱㤵㠱昷敦㡥搷捡愰ㄱ戹㌵㍥㠱捣昰っ戹捦㕤搸愸ㄴ㔷㝣慦〲㑦ㅥ㘱搳㜸ㄱ㈷㔳㈰㉣搳㥤昱ち搵搰㜴㉦㌸昸改㜵攷搵慡戲挲〲慣㌹㘰戲ㄹ㤸昹ㅡ㜱㑤㤷搶晦㍦ㄱ㔹㡡戰ㄹ㠶㜲〳㤴㠹攴㡥㡤戰㔱扣戸愳㤳ㅥㅣ㠸㑡晢㌲戹攸愶〹㜴扤〷㈱㔷㑡㝥ㄸ愳晢昵敦㝦晤㠹㈳㕦㝡攵㥤昸昷㔹㐸㥥づ收㐷㌸昴搸㕤搰㠶㤱㙥愰㌰㈷㔹愵晤㠰搶㘵㠲捥㠵晡㈱㙣㉥㈱搵〵㘹㠸づ攲㉦攲ぢㅤて攲㉦挴〵㐹㕦㠴㐱摢收づ㙣㐸つ㕡散㙢㡥扡㐵搰摢㙦挳㙤㔸愸〶愱愷ㄱ㝡㥦㍤改㕤昲挲㐹㈷㔸㉤㕢ㅢ㠳㜶ㅣ戹扥愲㉡戰㥦㝤㤸搱㠹㍣て㘰慡㈴敤〵慦敡ㄷ搵昴攴㕥戰慦戱ㅣ㄰㐹㙤㕡愷〵挲敥㑣㐶〸戵㠰ㅥ㐱㐸ㄹ〷搱㘱ㄲ昹㌷㥤ㄵつ㔸㐲㥦捣㐰㘳㐵慦㌸㘱㔹昵搸扡㕣挷戳㌶㔶ㄱ㑥㠹㔲户㝤㘵〵㔸㜸戲捦㍥敦㍢愵戲㔳㔱㘴〶愰づ㝤戱㌳㙡ㄹ〰㜵捥ぢㅣ晡㠹晢散㉢扥㔵〹㔶㘹㑢ㄵ㌷昶戵愴戴ち㌰散〹愷ㄲ攰㌳㥡㡢㡣て搸ぢ㉢摥㉤㕣ㅥ㔴摤捡㜹㙢㌵搸ㄳ㕣愱㥡㡥㠲㘶㡤㐸㡢㜴㕡㘴搳搹摤昲挷戴搱摢晥搸ㄹ㍣〴㐱つ㝤㘷愹捡ㄵ搳㕦㈱慡捤㤰㘸㈶愶㡣㐳㠸㙤㜱摥昳搴㡦晤㐲昴㜹㜰戰㉤扥搳㡥收㜷晤㑡㠶㈷扤㕣㘶㥢ㄵ㤰ぢ攷慦㑥㌷扣㠱敦攲㌶挵愰㕦㈱愹㑦㤳㠲㔷㜷扤㘸慢㈱㤲㈰收㔱愰戰㌱㈱〸㑣㈵愵㌲㘷敢㍡ㄴ搰晥㐶㜴ち搶㝢慦㍤㘳㉤愹㌲㥣づ慥ㄵ昶㐷〹㈲ㅦ㌸戵㠳戸慣攰戹慥㐵㠹愳戴㉥ㄴ慤戲捡摡攳搵搰㠳㐷㕥摡㈰㕡㉣攳㉣㙢ㅤ㔹搶扡捥敡戵攷改㡣搴㜱昶攵㉤㕢扥ㄳ慥戸㑥㌱换〴ㅤ㠶㝢㐲㔴愱㍥昴戹㠶搵㘷愸愹㤲攴㜹ㅥ㥤㙣㘰昶㈸㐰㉢㤷㡥捣㠷㐰愷㠵㠹㝦㘲㤷扥㉡㈸ㅥ㙤㈲捡愷搱㥢〱㠰愳㌵ㄱ㝥㔲愹摢戵㕢挲摢捦㐲㐰戵㙥ㄲ㜴㌵㔱㕡攵捤㌸挲㐴㠶摥㥥㉤ㅤㄹ㤴搸摣㡣㘷㤵愶㘰㘷㜹㝥㜷㝣昷㤷〵㙢愹㘹晣㍣㕤㑢〵㜸㉢㜱捡慤㌹㈵攵㘷㤹戱〰㡣㤲愱㔳捡㡣㜸挸戵㐹ㄹ㐶㑦戶搳户愶㙢㝤ㅤ㡥㑤昵收摢捣改戶晥摦扥晣昸ㄹっち搳搲㈷㔴ㄹ㔱改㠲㠸㐷㐰㌸㥦㐴〵㙥㜳改㠱ㄸ㜴㡦㈴㜹搳敡攵㠱㉦㠸㍥㠲㡣扥㍤愳晦㈹ぢ㕦㡤㜶㕣ㄹ㝡㈲㍤㑤づ㈷㌳昲㌵㘵㙢㔷㜲收〲愴㕣㤵㜲㤱㝡㈵㐲㈳摣㐹愷㌳㘰戵㤹㌴㠰摢㍥㡢捥摣〵愵㍤㔱㠲摥ㄷ㜳ㄵ愴㤷㥢〵晤㉦敡㕢㉡晡〳〸㉢昰愳㐳㉥㈷㝤㐶㜲㘲〴戴㌶㜳晡㔰攲愵〹㄰㤵昴㑤ち晡ㅥ㜸晣㌷ㅤ㔶㠲づ㠷㠳捣㌳慢㈰㠳搱㜵搴戶晡㔱搰㐵㐱ㅤ㈹搷㐰〴㝤ㄵ㔴㍥㜵㘱㕣㐷㝣㝢㘱愴㑦㐳ぢ攳㐶ㅣ㘱㐲搰戱㔱㥢〶愲戵㘹㍣㠳愸晣㈸㠸愰搳愳㐳㠵㥦㘳㠵㥦㘷〵晡㐱挸㘵昳ㄷ㐰晡㙡慢ㄷ㕤愱㈵昱ㄷ㤶敦㌹搴挲昲㑤㠰搶扡攵㝥㡥㤷敦㘳㠸捡㡦㠳ㄸ㑦㠱㙣愱㕥㠱挹㥡慣㔱㍡㘴㑣ㅢ攷㑤〸捤挷㈱㑣㌹㈱㜸搸㙢㠳㈰慡捤挶〷戵㐶㙣㙡㌴㕣〷㕡敦㙤㉦㙡㐱㕥て户㤷㌷㐳戱挳ㅤ㡡㈳㤰搶㠴捤戶慢愴挱㕡㠷㌱敥㈵昴㈶㈲㤳㈲〶㜰攲挸收㐶㜷搳扡㔳㥢扤ぢ慣愷昵㙤㑡㍥㡦㕥㈰扥㜵搸㐷ぢ㜴㙢昱㘸昲㍦㔰㘹攵〸晤愲扣扥搸挱㌵㕤〹愰㍤㜳㜱ち㘷㘳㝦ㅣ㥤慤㠶㉤㈵搶晡㘰㕣〲ㅦ收㙣〵㜸愶㘸昹愵㍤㜲ㅣ㘲㙥ㄱ㘸搳㈷摢㉥〱㌵㍡㘱㘸㍡挴戰㈳〹慦㘹攴摦㠹敢㠶愶㔳ㅦ㤷扡敥搱挹㌲挵ㅢ㜷捤㠱攸捡㕤㕢㌶㜳ち㘶〹摥㐷㤴搵愰㙥㔰㑦㙡戵㉦敤昱愵〰㈸㌹㈴〶㡡㘳㝡㠳㑢㝢㕥㤵㉤㕥㌹〲戲挴戱戹㘲〸㐷㘵扤〳㕥㈷敥ㅤ敥㘰㐵㌲㌱㠷㠴收㤱戹㠵攰戶㑥㠲㝢㘷㤷ㅣ㠵㜶户㜵昸昷㌳攲昳㉦㌳晣搶㤹㔴㉤㐲摥㠲戹㜴摥㙣㠱扢愱㘳㥢晤㙣摣㐵㠳㌵昷㙦愴搹戴搲敡慤攵ㄱ㥣昷搱㡡昲㐳摣戹昳愵挳〰户㑤ㄹ昸㈵㜴㠰㐴换ㅢ晤昶㜴愵㔸慥㤶㤴㠶戱㌵㕤慤搱散㥥攰㤷㝥攰ㄵ昱㙡㡢㜵㠹ㄷ㘵ㅡ慦扣㙡㜷戰扢㌷㘵攵㉦㘲㔹戵㤲㐳ㅦㄱ㕢攸㑥扢㘳㠷㈶㥦摦散㙢戸攳昵㙢㈳愸戴戶㉣敡㌲㝡愸敡㍥㔱扤摢㥡慡捤㜸㌳ㅥ捤攰愶慣ぢ㑥㤴戵㈷㜸㠴㜹㐶ち捦㌴〱攴㜷戹㍢搸㐹㍤摣㝥昶㉦㙦散晢挴㤱晢摦㍥ㄳㅤ㉦㈹㐱㡦攵㐱㤶㑢㍥㍥攱挱㤳愲戹㥡㙥搸慣㘲ㅥ㘹㡤挹㕥㘰㌹ㅤ㥢ㄱ㈶㡢㜸㈹㍦㠹㡣〸㤳愵搱㤸愱㐹户㈲㐷㜳㕡搰〱捡㘲昹㘲ㅣ㘱㐲㘸敦㈹㈲〹㔰晤㑢慣昸㈹㔶愰㕦戴〶㥥㄰慤㠱愷㑦㈳㉡㕦〲㌱攸㈰㑢㉡㤹㑤㝤㝤㕤㙣攱ㄲ㍣㘷㕤ㅡㄱ搸愲㈶敥㡡攱换㠴晡㌱㝢戲昴〵捡㕦〶㜹攳昵搷㠹〶㔳㠲㥥戲摡昷㥢挰摢慦㈰㕢㝥㠶ㄵ㤶㐹㤸晡搵㌸愲扦㐱愳㈹㘹ぢ戴搹㘹扡㍦㥢ㄶ摢㐲戸㔱㠶㤵捣㈸㙤㠳㈸挶〱攲挴㐶ㅥ㉣ㄶ捦挷㠶捤㈴摤昸昵戶㜴攳昷散㑦㍣挹搰捤㔸戲㠲㍦愳っ㙣扦㘹㝢捥愰㜱㍦换㌶っ收㘷㐱昶㕦㜴㡡扥ㄷ㜸㜶㌸戴〰〷搰㄰㥦戸搸搸戵攳挶搳攸戱攳㌷㌹戱㑣㠵敦晦搶㜸攵㥢扢㔹昱㙥㔵昴㘸㡣㠰㉦㝤昴㝡㜵㜷昳㌳摣换㍡扣て慢㤸扦㠹㈸ㅢ换捦㠱昴㜵攵㘹㝤㌱攴㘹㠱㌱攴㘹㙥㌱攴㘹㜲㌱ㄸ㍥挸㑥敤ㅦ昶㉤㤶㐴㔱㤴㠴捡㜴㜷户挱扡㌶扢愹㝥㈱てて㌱㍦戶㠲㈹㈷戱㘰攷㐶慤㉢捡挶㝡搶㉦㈳㈲㍦て㤲换搳㝥愲戰㤸㕦〰戹愷㌰戱搸晡㤲搲晣㈲戲㝢㤱慤戵搶㍣摥攱㤸㕦㐲㑥㍦㜲㥡扣㐴㜹ㅡ㘰散㐵晥ㅡ㐹㉦〹㑦㉦愱敤㈷愶扥捣ㄴ晥㔸㐹搰㝥愲㙣㡡㥦挱㐴㈸ㄱ㠸愷捣慦㠰㙣捡㘶昱搳愸㐶㔶户戲㡡愶㤵㘶搵㔷ㄱ〱慢㘸㐶㌱攴㘹㑡㌱攴㘹㌷㌱攴㘹㍢㌱㠸攷㐰挸㉥昱㘱㜴挷愵搴〳晦㑤攴挸慦㠱攴昲ㅦ〳搵㜹㕣ㄲ挹〵㤰㥣㜳㥥㘶㤲捥晦〶戳〶㐹昶㠱ㄸ捦㠳㈴搹搱攴㤸㑡㐰昳㝣㤳扤愴ㄹ㝢㡦㝤戹㙡㤵昱㙡㜵ㄶ㠷㜷挸慣扤愰昶㌳ㄱ㠴摡㔶愶昵ㄴ㍥㜲㠳愲㤵㕣㠳㔶㤱㡣攷愶ㅦ㤶散敥㄰挹ㄹ㤷挱慤㥤㝤㠵戲搶㔰㈵ㅣㅤ㌹ㄷㅤ昷〴〰㍢㐷ㅢ散㘹戰攱慤愱㕦㙥戸っ攰戵〳㈷攸慢㘸㉡㕥㈰挱㥦晣㥤㌸愲户晦㈷㤱搰㕢攰ㄲ愶㔴摦〲扦㡢摣捤户挰っ慡戶㙦〱㥥㘴㝡ぢ㝣ㄳㄱ㙣〱㥥㕡っ㜹㥥㕣っ㜹ㅥ㔳っ㜹ㅥ㔵っ〳㍣㕣戸㤱㑣愶敥㘶挸昳㐸敡戴㜷㜸㑡改晣摦㐷㐴㍦㌳搵て㑥昳㍣慦昴攸晦㄰㤱扥㉥㠳㉡昷㠹捤捤摣㈶㥤㌳っ㔴搸昲㌴昱ㅣ㥥ㅡ㙥愴搱扥ぢ㑥戹挸㤵㤵㐹晦挴敥晡愲㔴搳ㄶ攰㥦㔱挰扡扦㡢㝥㕡㐵㤱㍤搲㑢㈵㕦〳ㄹ愰㈲㌶昰㤷㘰挴敤㌳挸㘳㌸慢㘹㉡ㅢ晦收捦づ㔰㙢敢ㄶ㌷挴挱捦㡣ㅢ㙦㍥㥢扣㤷㡢㕡㥣㠸㕢㍣㜹㔶㔰㈵て攰㉦昹捡攵㐹㑣慢攳攵摡改戸㈰昹捣㈷晦㘵昴愲㤹昵挷㠸昴㜵㠹慦攲㠷っㄳ㑦愰〵㔷㐹㑦散㑦㤰㌳㐰㜵㝡㘷ㄳ愳敥摤挱挴㈶捦愲ㅥ㐲晥慣愰ㅡ敥㌴戱て㙥㌶戱㤳㜱㐱昲昹㡥搰ㅢㄵ扤挹搷搹㌵〲㜹㤶攷㠶搵搳㝤〳ㄱ㑣㤷ㅢ㑣㑦昷㔸昳㜴晦ㅣ戹㠲㔲摤ㄸ捡ㄲ㔲搱〵收㡦㙤㌶㤴㤱戸愰敤〲㤳晢㘰扢ぢ捣愶㜷挷晣愸㘱ㄳ慥昵搸㔱㌶㐵㔷扢㔸捡ㅡ敢昴攲挲挱挷换摦ㄹ㕣慢攱㥡〱晦ㅦ㐲㝣挰攳扡㡤㄰戴收搲㤶㍡挵挶愶㍤敢挳挷摤㙤㑦〷㜰㈴㤴戲㜸戹ㄸ攲㜵㔲㘵㉦㥣㑡㐰㥦ㄹ㙥㜱㙣㜲扥ㄶ㑥㜷〴㝥㐴㜴㐹㌰摥㜴ㅥ㌷搶愳㘶㑣愶㜹㑦戱扢㌳挹晣㉢㝣慣㝥昱㔶㙡扡㜸换㠸㐷挱攳㐸㕦㍦㤷搲㄰〷〶㑤㑡㝥ㅢつ捣扦收っ昰ㄸ㑦ぢㅡ〸晣戴㠷㤱ㄵ昹摥っ慡㠶攴捣㠸挳愷㌸昵挴㥢摣㥥ㅥ㑥户ㄶ〴㜷㈶㐵挸晣ㅢ㤰㥡扦扢㜵㔸㐷㍡づ敢㙦㔱㕦㍦㠱敢㌸㈴挱㑤捤㘱搵㐲扥扥㔳戸㌹昴ㄷ晦ㅥ㤱㠱摡晦㜶㌱愴㌱㜷㤰ㄶ㐳戵慦㝤昷搸〳㡤㐵昸〷搴㌵晦ㄱ㠴㜷晤㐲㜳ㄴ㡢㈰摦㐲㑥搳㐲〸敥㉤㝥昵敡换㝦㜰㌶㜵攲挶戸挱挵摢㌱㙢戹㠹㜷㜹㜲晦ㄳ㥡ち㉥〹㍦㈸晦㤹㈹づ㔹愷晥㠵㈹㡥㤴晤换㝦㡤㈳㑣〸摤㡣戹戵搵㐱㍣㈵㜴㜳收晥ㅢ㤳㜱㄰扡ㅢ㈴攴㜷㐱搸㥡慢㤰㘷㜷㕡攷扣㡤〸㑥昳㕡㤳㍣㙢改㠲敦改〲挱昲捦攱㑦散挳〲㔳昷收㤱㤰晦〱㘲戰挶ㄶ㌷昴つ昹捦戲㠹㑢攷ㅤ㜷㐲捥㍤㔷愹㐶㑦㤷㑤㤷㔷愵㤵㝢㘲挷换㜰扤捥扥㝡㑥扤㙥㝦㍤㑢户㜹㈰扡攸攲㍢㙣㔶ㄹ㙥㜴㝡㙦戲㐴搷挷㥣㌸慤搴愱捤て敡摡〰㜹㜴㘶挵㡥㉢㘶愳昷㔳户搹㍢㠲㤰昵㤸㑥ち慥㤵㘶攸昷ㄱ㌱㔸戸㠳慥挹愸㕤捡搴㝦愲愹攰户戴摣晣ㄷ㈲っ攴扡搰㐵㠸戴挸㑤㥥㔵戸㌶㝤㤹㥥晦〳㤸㌵戹晥</t>
  </si>
</sst>
</file>

<file path=xl/styles.xml><?xml version="1.0" encoding="utf-8"?>
<styleSheet xmlns="http://schemas.openxmlformats.org/spreadsheetml/2006/main">
  <numFmts count="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00"/>
  </numFmts>
  <fonts count="13">
    <font>
      <sz val="10"/>
      <name val="Arial"/>
    </font>
    <font>
      <sz val="10"/>
      <name val="Arial"/>
      <family val="2"/>
    </font>
    <font>
      <b/>
      <sz val="10"/>
      <name val="Arial"/>
      <family val="2"/>
    </font>
    <font>
      <b/>
      <sz val="12"/>
      <name val="Arial"/>
      <family val="2"/>
    </font>
    <font>
      <sz val="10"/>
      <name val="Arial"/>
      <family val="2"/>
    </font>
    <font>
      <b/>
      <sz val="10"/>
      <name val="MS Sans Serif"/>
      <family val="2"/>
    </font>
    <font>
      <sz val="8"/>
      <color indexed="81"/>
      <name val="Tahoma"/>
      <family val="2"/>
    </font>
    <font>
      <b/>
      <sz val="8"/>
      <color indexed="81"/>
      <name val="Tahoma"/>
      <family val="2"/>
    </font>
    <font>
      <sz val="10"/>
      <color indexed="8"/>
      <name val="Arial"/>
      <family val="2"/>
    </font>
    <font>
      <sz val="10"/>
      <color indexed="12"/>
      <name val="Arial"/>
      <family val="2"/>
    </font>
    <font>
      <sz val="10"/>
      <color theme="1"/>
      <name val="Times New Roman"/>
      <family val="2"/>
    </font>
    <font>
      <sz val="10"/>
      <color theme="1"/>
      <name val="Arial"/>
      <family val="2"/>
    </font>
    <font>
      <sz val="12"/>
      <name val="Times New Roman"/>
      <family val="1"/>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00FF00"/>
        <bgColor indexed="64"/>
      </patternFill>
    </fill>
    <fill>
      <patternFill patternType="solid">
        <fgColor rgb="FF00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10" fillId="0" borderId="0"/>
    <xf numFmtId="43" fontId="1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1" fillId="0" borderId="0"/>
    <xf numFmtId="0" fontId="12" fillId="0" borderId="0"/>
    <xf numFmtId="0" fontId="1" fillId="0" borderId="0"/>
    <xf numFmtId="9"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left"/>
    </xf>
    <xf numFmtId="0" fontId="2" fillId="0" borderId="0" xfId="0" applyFont="1" applyAlignment="1">
      <alignment horizontal="center"/>
    </xf>
    <xf numFmtId="5" fontId="2" fillId="0" borderId="0" xfId="0" applyNumberFormat="1" applyFont="1"/>
    <xf numFmtId="0" fontId="4" fillId="0" borderId="0" xfId="0" applyFont="1" applyAlignment="1">
      <alignment horizontal="right"/>
    </xf>
    <xf numFmtId="10" fontId="2" fillId="0" borderId="0" xfId="0" applyNumberFormat="1" applyFont="1"/>
    <xf numFmtId="7" fontId="2" fillId="0" borderId="0" xfId="0" applyNumberFormat="1" applyFont="1" applyBorder="1"/>
    <xf numFmtId="0" fontId="2" fillId="0" borderId="0" xfId="0" applyFont="1" applyBorder="1"/>
    <xf numFmtId="0" fontId="4" fillId="0" borderId="0" xfId="0" applyFont="1" applyBorder="1"/>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5" fontId="2" fillId="2" borderId="9" xfId="0" applyNumberFormat="1" applyFont="1" applyFill="1" applyBorder="1"/>
    <xf numFmtId="5" fontId="2" fillId="2" borderId="10" xfId="0" applyNumberFormat="1" applyFont="1" applyFill="1" applyBorder="1"/>
    <xf numFmtId="5" fontId="2" fillId="2" borderId="11" xfId="0" applyNumberFormat="1" applyFont="1" applyFill="1" applyBorder="1"/>
    <xf numFmtId="5" fontId="2" fillId="3" borderId="12" xfId="0" applyNumberFormat="1" applyFont="1" applyFill="1" applyBorder="1"/>
    <xf numFmtId="0" fontId="4" fillId="0" borderId="0" xfId="0" applyFont="1" applyBorder="1" applyAlignment="1">
      <alignment horizontal="center"/>
    </xf>
    <xf numFmtId="0" fontId="4" fillId="0" borderId="5" xfId="0" applyFont="1" applyBorder="1"/>
    <xf numFmtId="1" fontId="4" fillId="0" borderId="0" xfId="0" applyNumberFormat="1" applyFont="1" applyBorder="1"/>
    <xf numFmtId="1" fontId="4" fillId="0" borderId="5" xfId="0" applyNumberFormat="1" applyFont="1" applyBorder="1"/>
    <xf numFmtId="10" fontId="4" fillId="0" borderId="7" xfId="0" applyNumberFormat="1" applyFont="1" applyBorder="1"/>
    <xf numFmtId="10" fontId="4" fillId="0" borderId="8" xfId="0" applyNumberFormat="1" applyFont="1" applyBorder="1"/>
    <xf numFmtId="14" fontId="2" fillId="0" borderId="0" xfId="0" applyNumberFormat="1" applyFont="1" applyAlignment="1">
      <alignment horizontal="left"/>
    </xf>
    <xf numFmtId="5" fontId="2" fillId="0" borderId="12" xfId="0" applyNumberFormat="1" applyFont="1" applyFill="1" applyBorder="1"/>
    <xf numFmtId="0" fontId="5" fillId="0" borderId="0" xfId="0" applyFont="1"/>
    <xf numFmtId="164" fontId="4" fillId="0" borderId="5" xfId="1" applyNumberFormat="1" applyFont="1" applyBorder="1"/>
    <xf numFmtId="0" fontId="0" fillId="0" borderId="0" xfId="0" quotePrefix="1"/>
    <xf numFmtId="165" fontId="0" fillId="0" borderId="0" xfId="0" applyNumberFormat="1"/>
    <xf numFmtId="5" fontId="0" fillId="0" borderId="0" xfId="0" applyNumberFormat="1"/>
    <xf numFmtId="164" fontId="0" fillId="0" borderId="0" xfId="1" applyNumberFormat="1" applyFont="1"/>
    <xf numFmtId="7" fontId="2" fillId="4" borderId="0" xfId="0" applyNumberFormat="1" applyFont="1" applyFill="1" applyBorder="1"/>
    <xf numFmtId="5" fontId="2" fillId="5" borderId="12" xfId="0" applyNumberFormat="1" applyFont="1" applyFill="1" applyBorder="1"/>
    <xf numFmtId="0" fontId="4" fillId="0" borderId="0" xfId="0" applyNumberFormat="1" applyFont="1"/>
    <xf numFmtId="2" fontId="0" fillId="0" borderId="0" xfId="0" applyNumberFormat="1"/>
    <xf numFmtId="164" fontId="0" fillId="0" borderId="0" xfId="0" applyNumberFormat="1"/>
    <xf numFmtId="2" fontId="1" fillId="0" borderId="0" xfId="0" applyNumberFormat="1" applyFont="1"/>
    <xf numFmtId="0" fontId="1" fillId="0" borderId="0" xfId="0" applyFont="1"/>
    <xf numFmtId="0" fontId="8" fillId="0" borderId="0" xfId="0" applyFont="1" applyAlignment="1">
      <alignment horizontal="left"/>
    </xf>
    <xf numFmtId="0" fontId="9" fillId="0" borderId="0" xfId="0" applyFont="1" applyAlignment="1">
      <alignment horizontal="center"/>
    </xf>
    <xf numFmtId="164" fontId="4" fillId="0" borderId="0" xfId="1" applyNumberFormat="1" applyFont="1" applyBorder="1"/>
    <xf numFmtId="0" fontId="10" fillId="0" borderId="0" xfId="2"/>
  </cellXfs>
  <cellStyles count="11">
    <cellStyle name="Comma" xfId="1" builtinId="3"/>
    <cellStyle name="Comma 2" xfId="3"/>
    <cellStyle name="Comma 2 2" xfId="4"/>
    <cellStyle name="Currency 2" xfId="5"/>
    <cellStyle name="Currency 2 2" xfId="6"/>
    <cellStyle name="Normal" xfId="0" builtinId="0"/>
    <cellStyle name="Normal 2" xfId="2"/>
    <cellStyle name="Normal 2 2" xfId="7"/>
    <cellStyle name="Normal 3" xfId="8"/>
    <cellStyle name="Normal 4" xfId="9"/>
    <cellStyle name="Percent 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Tornado Sensitivity Chart</a:t>
            </a:r>
          </a:p>
        </c:rich>
      </c:tx>
    </c:title>
    <c:plotArea>
      <c:layout/>
      <c:barChart>
        <c:barDir val="bar"/>
        <c:grouping val="clustered"/>
        <c:ser>
          <c:idx val="0"/>
          <c:order val="0"/>
          <c:tx>
            <c:strRef>
              <c:f>'Figure C6'!$B$2</c:f>
              <c:strCache>
                <c:ptCount val="1"/>
                <c:pt idx="0">
                  <c:v>-10 Pct</c:v>
                </c:pt>
              </c:strCache>
            </c:strRef>
          </c:tx>
          <c:cat>
            <c:strRef>
              <c:f>'Figure C6'!$A$3:$A$16</c:f>
              <c:strCache>
                <c:ptCount val="14"/>
                <c:pt idx="0">
                  <c:v>Price</c:v>
                </c:pt>
                <c:pt idx="1">
                  <c:v>Cost</c:v>
                </c:pt>
                <c:pt idx="2">
                  <c:v>$C$12</c:v>
                </c:pt>
                <c:pt idx="3">
                  <c:v>OHD rate</c:v>
                </c:pt>
                <c:pt idx="4">
                  <c:v>$G$9</c:v>
                </c:pt>
                <c:pt idx="5">
                  <c:v>$E$9</c:v>
                </c:pt>
                <c:pt idx="6">
                  <c:v>$D$9</c:v>
                </c:pt>
                <c:pt idx="7">
                  <c:v>$F$9</c:v>
                </c:pt>
                <c:pt idx="8">
                  <c:v>$C$13</c:v>
                </c:pt>
                <c:pt idx="9">
                  <c:v>$F$14</c:v>
                </c:pt>
                <c:pt idx="10">
                  <c:v>$G$14</c:v>
                </c:pt>
                <c:pt idx="11">
                  <c:v>$D$14</c:v>
                </c:pt>
                <c:pt idx="12">
                  <c:v>$E$14</c:v>
                </c:pt>
                <c:pt idx="13">
                  <c:v>Ad Budget</c:v>
                </c:pt>
              </c:strCache>
            </c:strRef>
          </c:cat>
          <c:val>
            <c:numRef>
              <c:f>'Figure C6'!$B$3:$B$16</c:f>
              <c:numCache>
                <c:formatCode>0.00</c:formatCode>
                <c:ptCount val="14"/>
                <c:pt idx="0">
                  <c:v>15389.7533</c:v>
                </c:pt>
                <c:pt idx="1">
                  <c:v>109568.24340000001</c:v>
                </c:pt>
                <c:pt idx="2">
                  <c:v>55295.893199999999</c:v>
                </c:pt>
                <c:pt idx="3">
                  <c:v>79239.577099999995</c:v>
                </c:pt>
                <c:pt idx="4">
                  <c:v>65352.2405</c:v>
                </c:pt>
                <c:pt idx="5">
                  <c:v>65711.395699999994</c:v>
                </c:pt>
                <c:pt idx="6">
                  <c:v>66429.706200000001</c:v>
                </c:pt>
                <c:pt idx="7">
                  <c:v>66788.861499999999</c:v>
                </c:pt>
                <c:pt idx="8">
                  <c:v>67994.7886</c:v>
                </c:pt>
                <c:pt idx="9">
                  <c:v>70562.103600000002</c:v>
                </c:pt>
                <c:pt idx="10">
                  <c:v>70562.103600000002</c:v>
                </c:pt>
                <c:pt idx="11">
                  <c:v>70462.103600000002</c:v>
                </c:pt>
                <c:pt idx="12">
                  <c:v>70462.103600000002</c:v>
                </c:pt>
                <c:pt idx="13">
                  <c:v>69662.103600000002</c:v>
                </c:pt>
              </c:numCache>
            </c:numRef>
          </c:val>
        </c:ser>
        <c:ser>
          <c:idx val="1"/>
          <c:order val="1"/>
          <c:tx>
            <c:strRef>
              <c:f>'Figure C6'!$C$2</c:f>
              <c:strCache>
                <c:ptCount val="1"/>
                <c:pt idx="0">
                  <c:v>+10 Pct</c:v>
                </c:pt>
              </c:strCache>
            </c:strRef>
          </c:tx>
          <c:cat>
            <c:strRef>
              <c:f>'Figure C6'!$A$3:$A$16</c:f>
              <c:strCache>
                <c:ptCount val="14"/>
                <c:pt idx="0">
                  <c:v>Price</c:v>
                </c:pt>
                <c:pt idx="1">
                  <c:v>Cost</c:v>
                </c:pt>
                <c:pt idx="2">
                  <c:v>$C$12</c:v>
                </c:pt>
                <c:pt idx="3">
                  <c:v>OHD rate</c:v>
                </c:pt>
                <c:pt idx="4">
                  <c:v>$G$9</c:v>
                </c:pt>
                <c:pt idx="5">
                  <c:v>$E$9</c:v>
                </c:pt>
                <c:pt idx="6">
                  <c:v>$D$9</c:v>
                </c:pt>
                <c:pt idx="7">
                  <c:v>$F$9</c:v>
                </c:pt>
                <c:pt idx="8">
                  <c:v>$C$13</c:v>
                </c:pt>
                <c:pt idx="9">
                  <c:v>$F$14</c:v>
                </c:pt>
                <c:pt idx="10">
                  <c:v>$G$14</c:v>
                </c:pt>
                <c:pt idx="11">
                  <c:v>$D$14</c:v>
                </c:pt>
                <c:pt idx="12">
                  <c:v>$E$14</c:v>
                </c:pt>
                <c:pt idx="13">
                  <c:v>Ad Budget</c:v>
                </c:pt>
              </c:strCache>
            </c:strRef>
          </c:cat>
          <c:val>
            <c:numRef>
              <c:f>'Figure C6'!$C$3:$C$16</c:f>
              <c:numCache>
                <c:formatCode>0.00</c:formatCode>
                <c:ptCount val="14"/>
                <c:pt idx="0">
                  <c:v>123934.4538</c:v>
                </c:pt>
                <c:pt idx="1">
                  <c:v>29755.9637</c:v>
                </c:pt>
                <c:pt idx="2">
                  <c:v>84028.313899999994</c:v>
                </c:pt>
                <c:pt idx="3">
                  <c:v>60084.63</c:v>
                </c:pt>
                <c:pt idx="4">
                  <c:v>73971.966700000004</c:v>
                </c:pt>
                <c:pt idx="5">
                  <c:v>73612.811400000006</c:v>
                </c:pt>
                <c:pt idx="6">
                  <c:v>72894.500899999999</c:v>
                </c:pt>
                <c:pt idx="7">
                  <c:v>72535.345600000001</c:v>
                </c:pt>
                <c:pt idx="8">
                  <c:v>71310.288700000005</c:v>
                </c:pt>
                <c:pt idx="9">
                  <c:v>68762.103600000002</c:v>
                </c:pt>
                <c:pt idx="10">
                  <c:v>68762.103600000002</c:v>
                </c:pt>
                <c:pt idx="11">
                  <c:v>68862.103600000002</c:v>
                </c:pt>
                <c:pt idx="12">
                  <c:v>68862.103600000002</c:v>
                </c:pt>
                <c:pt idx="13">
                  <c:v>69662.103600000002</c:v>
                </c:pt>
              </c:numCache>
            </c:numRef>
          </c:val>
        </c:ser>
        <c:overlap val="100"/>
        <c:axId val="280351104"/>
        <c:axId val="280353024"/>
      </c:barChart>
      <c:catAx>
        <c:axId val="280351104"/>
        <c:scaling>
          <c:orientation val="maxMin"/>
        </c:scaling>
        <c:axPos val="l"/>
        <c:title>
          <c:tx>
            <c:rich>
              <a:bodyPr/>
              <a:lstStyle/>
              <a:p>
                <a:pPr>
                  <a:defRPr/>
                </a:pPr>
                <a:r>
                  <a:rPr lang="en-US"/>
                  <a:t>Parameter</a:t>
                </a:r>
              </a:p>
            </c:rich>
          </c:tx>
        </c:title>
        <c:tickLblPos val="low"/>
        <c:crossAx val="280353024"/>
        <c:crossesAt val="69662.103600000002"/>
        <c:auto val="1"/>
        <c:lblAlgn val="ctr"/>
        <c:lblOffset val="100"/>
      </c:catAx>
      <c:valAx>
        <c:axId val="280353024"/>
        <c:scaling>
          <c:orientation val="minMax"/>
          <c:max val="123934.45379999999"/>
          <c:min val="15389.7533"/>
        </c:scaling>
        <c:axPos val="t"/>
        <c:majorGridlines/>
        <c:title>
          <c:tx>
            <c:rich>
              <a:bodyPr/>
              <a:lstStyle/>
              <a:p>
                <a:pPr>
                  <a:defRPr/>
                </a:pPr>
                <a:r>
                  <a:rPr lang="en-US"/>
                  <a:t>Output Measure</a:t>
                </a:r>
              </a:p>
            </c:rich>
          </c:tx>
        </c:title>
        <c:numFmt formatCode="0.00" sourceLinked="1"/>
        <c:tickLblPos val="nextTo"/>
        <c:crossAx val="280351104"/>
        <c:crosses val="autoZero"/>
        <c:crossBetween val="between"/>
      </c:valAx>
    </c:plotArea>
    <c:legend>
      <c:legendPos val="b"/>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19050</xdr:rowOff>
    </xdr:from>
    <xdr:to>
      <xdr:col>9</xdr:col>
      <xdr:colOff>104775</xdr:colOff>
      <xdr:row>17</xdr:row>
      <xdr:rowOff>28575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571500" y="342900"/>
          <a:ext cx="4333875" cy="243840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300038</xdr:colOff>
      <xdr:row>20</xdr:row>
      <xdr:rowOff>95250</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48038" cy="3009900"/>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17</xdr:row>
      <xdr:rowOff>1</xdr:rowOff>
    </xdr:from>
    <xdr:to>
      <xdr:col>8</xdr:col>
      <xdr:colOff>438150</xdr:colOff>
      <xdr:row>44</xdr:row>
      <xdr:rowOff>0</xdr:rowOff>
    </xdr:to>
    <xdr:graphicFrame macro="">
      <xdr:nvGraphicFramePr>
        <xdr:cNvPr id="2" name="Tornad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304800</xdr:colOff>
      <xdr:row>27</xdr:row>
      <xdr:rowOff>57150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52800" cy="4105275"/>
        </a:xfrm>
        <a:prstGeom prst="rect">
          <a:avLst/>
        </a:prstGeom>
        <a:noFill/>
        <a:ln w="1">
          <a:noFill/>
          <a:miter lim="800000"/>
          <a:headEnd/>
          <a:tailEnd type="none" w="med" len="med"/>
        </a:ln>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304800</xdr:colOff>
      <xdr:row>27</xdr:row>
      <xdr:rowOff>57150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52800" cy="4105275"/>
        </a:xfrm>
        <a:prstGeom prst="rect">
          <a:avLst/>
        </a:prstGeom>
        <a:noFill/>
        <a:ln w="1">
          <a:noFill/>
          <a:miter lim="800000"/>
          <a:headEnd/>
          <a:tailEnd type="none" w="med" len="med"/>
        </a:ln>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304800</xdr:colOff>
      <xdr:row>27</xdr:row>
      <xdr:rowOff>57150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52800" cy="4105275"/>
        </a:xfrm>
        <a:prstGeom prst="rect">
          <a:avLst/>
        </a:prstGeom>
        <a:noFill/>
        <a:ln w="1">
          <a:noFill/>
          <a:miter lim="800000"/>
          <a:headEnd/>
          <a:tailEnd type="none" w="med" len="med"/>
        </a:ln>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304800</xdr:colOff>
      <xdr:row>27</xdr:row>
      <xdr:rowOff>57150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52800" cy="41052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9</xdr:col>
      <xdr:colOff>333375</xdr:colOff>
      <xdr:row>12</xdr:row>
      <xdr:rowOff>19050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066800" y="323850"/>
          <a:ext cx="4067175" cy="16383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9</xdr:col>
      <xdr:colOff>333375</xdr:colOff>
      <xdr:row>12</xdr:row>
      <xdr:rowOff>19050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066800" y="323850"/>
          <a:ext cx="4067175" cy="163830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10</xdr:col>
      <xdr:colOff>361950</xdr:colOff>
      <xdr:row>25</xdr:row>
      <xdr:rowOff>38100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1219200" y="323850"/>
          <a:ext cx="5238750" cy="376237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10</xdr:col>
      <xdr:colOff>361950</xdr:colOff>
      <xdr:row>25</xdr:row>
      <xdr:rowOff>38100</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1219200" y="323850"/>
          <a:ext cx="5238750" cy="3762375"/>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15</xdr:col>
      <xdr:colOff>85725</xdr:colOff>
      <xdr:row>25</xdr:row>
      <xdr:rowOff>76200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533400" y="323850"/>
          <a:ext cx="7553325" cy="3800475"/>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328612</xdr:colOff>
      <xdr:row>28</xdr:row>
      <xdr:rowOff>14287</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609600" y="323850"/>
          <a:ext cx="3376612" cy="4224337"/>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328612</xdr:colOff>
      <xdr:row>27</xdr:row>
      <xdr:rowOff>14288</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609600" y="161925"/>
          <a:ext cx="3376612" cy="4224338"/>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7</xdr:col>
      <xdr:colOff>300038</xdr:colOff>
      <xdr:row>20</xdr:row>
      <xdr:rowOff>95250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1219200" y="323850"/>
          <a:ext cx="3348038" cy="30099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J38"/>
  <sheetViews>
    <sheetView tabSelected="1" zoomScale="80" zoomScaleNormal="80" workbookViewId="0">
      <selection activeCell="C21" sqref="C21"/>
    </sheetView>
  </sheetViews>
  <sheetFormatPr defaultRowHeight="12.75"/>
  <cols>
    <col min="1" max="1" width="16.140625" customWidth="1"/>
    <col min="2" max="2" width="19.28515625" customWidth="1"/>
    <col min="3" max="3" width="10" customWidth="1"/>
    <col min="4" max="8" width="9.7109375" customWidth="1"/>
    <col min="10" max="10" width="15.42578125" customWidth="1"/>
  </cols>
  <sheetData>
    <row r="1" spans="1:10" ht="15.75">
      <c r="A1" s="2" t="s">
        <v>0</v>
      </c>
      <c r="D1" s="3"/>
      <c r="E1" s="3"/>
      <c r="F1" s="3"/>
      <c r="G1" s="3"/>
      <c r="H1" s="3"/>
      <c r="I1" s="3"/>
      <c r="J1" s="3"/>
    </row>
    <row r="2" spans="1:10">
      <c r="A2" s="4"/>
      <c r="B2" s="1"/>
      <c r="C2" s="1"/>
      <c r="D2" s="1"/>
      <c r="E2" s="1"/>
      <c r="F2" s="1"/>
      <c r="G2" s="1"/>
      <c r="H2" s="1"/>
      <c r="I2" s="3"/>
      <c r="J2" s="3"/>
    </row>
    <row r="3" spans="1:10">
      <c r="A3" s="33"/>
      <c r="B3" s="1"/>
      <c r="C3" s="1"/>
      <c r="D3" s="1"/>
      <c r="E3" s="1"/>
      <c r="F3" s="1"/>
      <c r="G3" s="1"/>
      <c r="H3" s="1"/>
      <c r="I3" s="3"/>
      <c r="J3" s="3"/>
    </row>
    <row r="4" spans="1:10">
      <c r="A4" s="1"/>
      <c r="B4" s="1"/>
      <c r="C4" s="1"/>
      <c r="D4" s="1"/>
      <c r="E4" s="1"/>
      <c r="F4" s="1"/>
      <c r="G4" s="1"/>
      <c r="H4" s="1"/>
      <c r="I4" s="3"/>
      <c r="J4" s="3"/>
    </row>
    <row r="5" spans="1:10">
      <c r="A5" s="1" t="s">
        <v>2</v>
      </c>
      <c r="B5" s="1"/>
      <c r="C5" s="1"/>
      <c r="D5" s="1"/>
      <c r="E5" s="1"/>
      <c r="F5" s="1"/>
      <c r="G5" s="1"/>
      <c r="H5" s="1"/>
      <c r="I5" s="3"/>
      <c r="J5" s="3"/>
    </row>
    <row r="6" spans="1:10">
      <c r="A6" s="1"/>
      <c r="B6" s="12"/>
      <c r="C6" s="13"/>
      <c r="D6" s="14" t="s">
        <v>3</v>
      </c>
      <c r="E6" s="14" t="s">
        <v>4</v>
      </c>
      <c r="F6" s="14" t="s">
        <v>5</v>
      </c>
      <c r="G6" s="15" t="s">
        <v>6</v>
      </c>
      <c r="H6" s="1"/>
      <c r="I6" s="3"/>
      <c r="J6" s="35" t="s">
        <v>39</v>
      </c>
    </row>
    <row r="7" spans="1:10">
      <c r="A7" s="1"/>
      <c r="B7" s="16" t="s">
        <v>7</v>
      </c>
      <c r="C7" s="9">
        <v>40</v>
      </c>
      <c r="D7" s="10"/>
      <c r="E7" s="10"/>
      <c r="F7" s="10"/>
      <c r="G7" s="17"/>
      <c r="H7" s="1"/>
      <c r="I7" s="3"/>
      <c r="J7" t="s">
        <v>40</v>
      </c>
    </row>
    <row r="8" spans="1:10">
      <c r="A8" s="1"/>
      <c r="B8" s="16" t="s">
        <v>8</v>
      </c>
      <c r="C8" s="9">
        <v>25</v>
      </c>
      <c r="D8" s="10"/>
      <c r="E8" s="10"/>
      <c r="F8" s="10"/>
      <c r="G8" s="17"/>
      <c r="H8" s="1"/>
      <c r="I8" s="3"/>
      <c r="J8" t="s">
        <v>41</v>
      </c>
    </row>
    <row r="9" spans="1:10">
      <c r="A9" s="1"/>
      <c r="B9" s="16" t="s">
        <v>9</v>
      </c>
      <c r="C9" s="10"/>
      <c r="D9" s="10">
        <v>0.9</v>
      </c>
      <c r="E9" s="10">
        <v>1.1000000000000001</v>
      </c>
      <c r="F9" s="10">
        <v>0.8</v>
      </c>
      <c r="G9" s="17">
        <v>1.2</v>
      </c>
      <c r="H9" s="1"/>
      <c r="I9" s="3"/>
      <c r="J9" t="s">
        <v>42</v>
      </c>
    </row>
    <row r="10" spans="1:10">
      <c r="A10" s="1"/>
      <c r="B10" s="16" t="s">
        <v>25</v>
      </c>
      <c r="C10" s="10">
        <v>0.15</v>
      </c>
      <c r="D10" s="10"/>
      <c r="E10" s="10"/>
      <c r="F10" s="10"/>
      <c r="G10" s="17"/>
      <c r="H10" s="1"/>
      <c r="I10" s="3"/>
      <c r="J10" t="s">
        <v>41</v>
      </c>
    </row>
    <row r="11" spans="1:10">
      <c r="A11" s="1"/>
      <c r="B11" s="16" t="s">
        <v>10</v>
      </c>
      <c r="C11" s="11"/>
      <c r="D11" s="10"/>
      <c r="E11" s="10"/>
      <c r="F11" s="10"/>
      <c r="G11" s="17"/>
      <c r="H11" s="1"/>
      <c r="I11" s="3"/>
    </row>
    <row r="12" spans="1:10">
      <c r="A12" s="1"/>
      <c r="B12" s="16"/>
      <c r="C12" s="10">
        <v>35</v>
      </c>
      <c r="D12" s="10"/>
      <c r="E12" s="10"/>
      <c r="F12" s="10"/>
      <c r="G12" s="17"/>
      <c r="H12" s="1"/>
      <c r="I12" s="3"/>
      <c r="J12" t="s">
        <v>43</v>
      </c>
    </row>
    <row r="13" spans="1:10">
      <c r="A13" s="1"/>
      <c r="B13" s="16"/>
      <c r="C13" s="10">
        <v>3000</v>
      </c>
      <c r="D13" s="10"/>
      <c r="E13" s="10"/>
      <c r="F13" s="10"/>
      <c r="G13" s="17"/>
      <c r="H13" s="1"/>
      <c r="I13" s="3"/>
    </row>
    <row r="14" spans="1:10">
      <c r="A14" s="1"/>
      <c r="B14" s="16" t="s">
        <v>21</v>
      </c>
      <c r="C14" s="10"/>
      <c r="D14" s="10">
        <v>8000</v>
      </c>
      <c r="E14" s="10">
        <v>8000</v>
      </c>
      <c r="F14" s="10">
        <v>9000</v>
      </c>
      <c r="G14" s="17">
        <v>9000</v>
      </c>
      <c r="H14" s="1"/>
      <c r="I14" s="3"/>
      <c r="J14" t="s">
        <v>43</v>
      </c>
    </row>
    <row r="15" spans="1:10">
      <c r="A15" s="1"/>
      <c r="B15" s="18" t="s">
        <v>11</v>
      </c>
      <c r="C15" s="34">
        <v>40000</v>
      </c>
      <c r="D15" s="19"/>
      <c r="E15" s="19"/>
      <c r="F15" s="19"/>
      <c r="G15" s="20"/>
      <c r="H15" s="1"/>
      <c r="I15" s="3"/>
      <c r="J15" t="s">
        <v>44</v>
      </c>
    </row>
    <row r="16" spans="1:10">
      <c r="A16" s="1"/>
      <c r="B16" s="1"/>
      <c r="C16" s="1"/>
      <c r="D16" s="1"/>
      <c r="E16" s="1"/>
      <c r="F16" s="1"/>
      <c r="G16" s="1"/>
      <c r="H16" s="1"/>
      <c r="I16" s="3"/>
      <c r="J16" s="3"/>
    </row>
    <row r="17" spans="1:10">
      <c r="A17" s="1" t="s">
        <v>37</v>
      </c>
      <c r="B17" s="1"/>
      <c r="C17" s="1"/>
      <c r="D17" s="1"/>
      <c r="E17" s="1"/>
      <c r="F17" s="1"/>
      <c r="G17" s="1"/>
      <c r="H17" s="5" t="s">
        <v>12</v>
      </c>
      <c r="I17" s="3"/>
      <c r="J17" s="3"/>
    </row>
    <row r="18" spans="1:10">
      <c r="A18" s="1"/>
      <c r="B18" s="21" t="s">
        <v>13</v>
      </c>
      <c r="C18" s="22"/>
      <c r="D18" s="23">
        <v>10000</v>
      </c>
      <c r="E18" s="23">
        <v>10000</v>
      </c>
      <c r="F18" s="23">
        <v>10000</v>
      </c>
      <c r="G18" s="23">
        <v>10000</v>
      </c>
      <c r="H18" s="6">
        <f>SUM(D18:G18)</f>
        <v>40000</v>
      </c>
      <c r="I18" s="3"/>
      <c r="J18" s="3" t="s">
        <v>33</v>
      </c>
    </row>
    <row r="19" spans="1:10">
      <c r="A19" s="1"/>
      <c r="B19" s="7" t="s">
        <v>14</v>
      </c>
      <c r="C19" s="1"/>
      <c r="D19" s="1" t="s">
        <v>14</v>
      </c>
      <c r="E19" s="1"/>
      <c r="F19" s="1" t="s">
        <v>14</v>
      </c>
      <c r="G19" s="1"/>
      <c r="H19" s="1"/>
      <c r="I19" s="3"/>
      <c r="J19" s="3"/>
    </row>
    <row r="20" spans="1:10">
      <c r="A20" s="1" t="s">
        <v>15</v>
      </c>
      <c r="B20" s="1"/>
      <c r="C20" s="1"/>
      <c r="D20" s="1" t="s">
        <v>14</v>
      </c>
      <c r="H20" s="1" t="s">
        <v>14</v>
      </c>
      <c r="I20" s="3"/>
      <c r="J20" s="3"/>
    </row>
    <row r="21" spans="1:10">
      <c r="A21" s="1"/>
      <c r="B21" s="21" t="s">
        <v>16</v>
      </c>
      <c r="C21" s="26">
        <f>H37</f>
        <v>69662.103562491364</v>
      </c>
      <c r="D21" s="1"/>
      <c r="H21" s="1" t="s">
        <v>14</v>
      </c>
      <c r="I21" s="3"/>
      <c r="J21" s="3"/>
    </row>
    <row r="22" spans="1:10">
      <c r="A22" s="1"/>
      <c r="B22" s="1"/>
      <c r="C22" s="6"/>
      <c r="D22" s="8"/>
      <c r="E22" s="1"/>
      <c r="F22" s="1"/>
      <c r="G22" s="1"/>
      <c r="H22" s="1"/>
      <c r="I22" s="3"/>
      <c r="J22" s="3"/>
    </row>
    <row r="23" spans="1:10">
      <c r="A23" s="1" t="s">
        <v>38</v>
      </c>
      <c r="B23" s="1"/>
      <c r="C23" s="1"/>
      <c r="D23" s="3"/>
      <c r="E23" s="3"/>
      <c r="F23" s="3"/>
      <c r="G23" s="3"/>
      <c r="H23" s="1"/>
      <c r="J23" s="43"/>
    </row>
    <row r="24" spans="1:10">
      <c r="A24" s="1"/>
      <c r="B24" s="12" t="s">
        <v>17</v>
      </c>
      <c r="C24" s="13"/>
      <c r="D24" s="14" t="s">
        <v>3</v>
      </c>
      <c r="E24" s="14" t="s">
        <v>4</v>
      </c>
      <c r="F24" s="14" t="s">
        <v>5</v>
      </c>
      <c r="G24" s="14" t="s">
        <v>6</v>
      </c>
      <c r="H24" s="15" t="s">
        <v>12</v>
      </c>
      <c r="I24" s="3"/>
      <c r="J24" s="3"/>
    </row>
    <row r="25" spans="1:10">
      <c r="A25" s="1"/>
      <c r="B25" s="16" t="s">
        <v>9</v>
      </c>
      <c r="C25" s="10"/>
      <c r="D25" s="27">
        <f>D9</f>
        <v>0.9</v>
      </c>
      <c r="E25" s="27">
        <f>E9</f>
        <v>1.1000000000000001</v>
      </c>
      <c r="F25" s="27">
        <f>F9</f>
        <v>0.8</v>
      </c>
      <c r="G25" s="27">
        <f>G9</f>
        <v>1.2</v>
      </c>
      <c r="H25" s="28"/>
      <c r="I25" s="3"/>
      <c r="J25" s="3"/>
    </row>
    <row r="26" spans="1:10">
      <c r="A26" s="1"/>
      <c r="B26" s="16"/>
      <c r="C26" s="10"/>
      <c r="D26" s="11"/>
      <c r="E26" s="11"/>
      <c r="F26" s="11"/>
      <c r="G26" s="11"/>
      <c r="H26" s="28"/>
      <c r="I26" s="3"/>
      <c r="J26" s="3"/>
    </row>
    <row r="27" spans="1:10">
      <c r="A27" s="1"/>
      <c r="B27" s="16" t="s">
        <v>18</v>
      </c>
      <c r="C27" s="10"/>
      <c r="D27" s="50">
        <f>$C$12*D25*($C$13+D18)^0.5</f>
        <v>3591.5525890622844</v>
      </c>
      <c r="E27" s="50">
        <f>$C$12*E25*($C$13+E18)^0.5</f>
        <v>4389.6753866316812</v>
      </c>
      <c r="F27" s="50">
        <f>$C$12*F25*($C$13+F18)^0.5</f>
        <v>3192.4911902775862</v>
      </c>
      <c r="G27" s="50">
        <f>$C$12*G25*($C$13+G18)^0.5</f>
        <v>4788.7367854163795</v>
      </c>
      <c r="H27" s="36">
        <f>SUM(D27:G27)</f>
        <v>15962.455951387932</v>
      </c>
      <c r="I27" s="3"/>
      <c r="J27" s="3" t="s">
        <v>35</v>
      </c>
    </row>
    <row r="28" spans="1:10">
      <c r="A28" s="1"/>
      <c r="B28" s="16" t="s">
        <v>19</v>
      </c>
      <c r="C28" s="10"/>
      <c r="D28" s="50">
        <f>$C$7*D27</f>
        <v>143662.10356249136</v>
      </c>
      <c r="E28" s="50">
        <f>$C$7*E27</f>
        <v>175587.01546526724</v>
      </c>
      <c r="F28" s="50">
        <f>$C$7*F27</f>
        <v>127699.64761110344</v>
      </c>
      <c r="G28" s="50">
        <f>$C$7*G27</f>
        <v>191549.47141665517</v>
      </c>
      <c r="H28" s="36">
        <f>SUM(D28:G28)</f>
        <v>638498.2380555172</v>
      </c>
      <c r="I28" s="3"/>
      <c r="J28" s="3" t="s">
        <v>26</v>
      </c>
    </row>
    <row r="29" spans="1:10">
      <c r="A29" s="1"/>
      <c r="B29" s="16" t="s">
        <v>45</v>
      </c>
      <c r="C29" s="10"/>
      <c r="D29" s="50">
        <f>$C$8*D27</f>
        <v>89788.814726557102</v>
      </c>
      <c r="E29" s="50">
        <f>$C$8*E27</f>
        <v>109741.88466579204</v>
      </c>
      <c r="F29" s="50">
        <f>$C$8*F27</f>
        <v>79812.27975693965</v>
      </c>
      <c r="G29" s="50">
        <f>$C$8*G27</f>
        <v>119718.41963540949</v>
      </c>
      <c r="H29" s="36">
        <f>SUM(D29:G29)</f>
        <v>399061.39878469828</v>
      </c>
      <c r="I29" s="3"/>
      <c r="J29" s="3" t="s">
        <v>27</v>
      </c>
    </row>
    <row r="30" spans="1:10">
      <c r="A30" s="1"/>
      <c r="B30" s="16" t="s">
        <v>20</v>
      </c>
      <c r="C30" s="10"/>
      <c r="D30" s="50">
        <f>D28-D29</f>
        <v>53873.288835934261</v>
      </c>
      <c r="E30" s="50">
        <f>E28-E29</f>
        <v>65845.130799475199</v>
      </c>
      <c r="F30" s="50">
        <f>F28-F29</f>
        <v>47887.367854163793</v>
      </c>
      <c r="G30" s="50">
        <f>G28-G29</f>
        <v>71831.051781245682</v>
      </c>
      <c r="H30" s="36">
        <f>SUM(D30:G30)</f>
        <v>239436.83927081892</v>
      </c>
      <c r="I30" s="3"/>
      <c r="J30" s="3" t="s">
        <v>29</v>
      </c>
    </row>
    <row r="31" spans="1:10">
      <c r="A31" s="1"/>
      <c r="B31" s="16"/>
      <c r="C31" s="10"/>
      <c r="D31" s="50"/>
      <c r="E31" s="50"/>
      <c r="F31" s="50"/>
      <c r="G31" s="50"/>
      <c r="H31" s="36"/>
      <c r="I31" s="3"/>
      <c r="J31" s="3"/>
    </row>
    <row r="32" spans="1:10">
      <c r="A32" s="1"/>
      <c r="B32" s="16" t="s">
        <v>21</v>
      </c>
      <c r="C32" s="10"/>
      <c r="D32" s="50">
        <f>D14</f>
        <v>8000</v>
      </c>
      <c r="E32" s="50">
        <f>E14</f>
        <v>8000</v>
      </c>
      <c r="F32" s="50">
        <f>F14</f>
        <v>9000</v>
      </c>
      <c r="G32" s="50">
        <f>G14</f>
        <v>9000</v>
      </c>
      <c r="H32" s="36">
        <f>SUM(D32:G32)</f>
        <v>34000</v>
      </c>
      <c r="I32" s="3"/>
      <c r="J32" s="3" t="s">
        <v>28</v>
      </c>
    </row>
    <row r="33" spans="1:10">
      <c r="A33" s="1"/>
      <c r="B33" s="16" t="s">
        <v>22</v>
      </c>
      <c r="C33" s="10"/>
      <c r="D33" s="50">
        <f>D18</f>
        <v>10000</v>
      </c>
      <c r="E33" s="50">
        <f>E18</f>
        <v>10000</v>
      </c>
      <c r="F33" s="50">
        <f>F18</f>
        <v>10000</v>
      </c>
      <c r="G33" s="50">
        <f>G18</f>
        <v>10000</v>
      </c>
      <c r="H33" s="36">
        <f>SUM(D33:G33)</f>
        <v>40000</v>
      </c>
      <c r="I33" s="3"/>
      <c r="J33" s="3" t="s">
        <v>30</v>
      </c>
    </row>
    <row r="34" spans="1:10">
      <c r="A34" s="1"/>
      <c r="B34" s="16" t="s">
        <v>23</v>
      </c>
      <c r="C34" s="10"/>
      <c r="D34" s="50">
        <f>$C$10*D28</f>
        <v>21549.315534373705</v>
      </c>
      <c r="E34" s="50">
        <f>$C$10*E28</f>
        <v>26338.052319790084</v>
      </c>
      <c r="F34" s="50">
        <f>$C$10*F28</f>
        <v>19154.947141665514</v>
      </c>
      <c r="G34" s="50">
        <f>$C$10*G28</f>
        <v>28732.420712498275</v>
      </c>
      <c r="H34" s="36">
        <f>SUM(D34:G34)</f>
        <v>95774.735708327586</v>
      </c>
      <c r="I34" s="3"/>
      <c r="J34" s="3" t="s">
        <v>31</v>
      </c>
    </row>
    <row r="35" spans="1:10">
      <c r="A35" s="1"/>
      <c r="B35" s="16" t="s">
        <v>32</v>
      </c>
      <c r="C35" s="10"/>
      <c r="D35" s="50">
        <f>SUM(D32:D34)</f>
        <v>39549.315534373702</v>
      </c>
      <c r="E35" s="50">
        <f>SUM(E32:E34)</f>
        <v>44338.052319790084</v>
      </c>
      <c r="F35" s="50">
        <f>SUM(F32:F34)</f>
        <v>38154.947141665514</v>
      </c>
      <c r="G35" s="50">
        <f>SUM(G32:G34)</f>
        <v>47732.420712498279</v>
      </c>
      <c r="H35" s="36">
        <f>SUM(D35:G35)</f>
        <v>169774.73570832756</v>
      </c>
      <c r="I35" s="3"/>
      <c r="J35" s="3" t="s">
        <v>33</v>
      </c>
    </row>
    <row r="36" spans="1:10">
      <c r="A36" s="1"/>
      <c r="B36" s="16"/>
      <c r="C36" s="10"/>
      <c r="D36" s="50"/>
      <c r="E36" s="50"/>
      <c r="F36" s="50"/>
      <c r="G36" s="50"/>
      <c r="H36" s="36"/>
      <c r="I36" s="3"/>
      <c r="J36" s="3"/>
    </row>
    <row r="37" spans="1:10">
      <c r="A37" s="1"/>
      <c r="B37" s="16" t="s">
        <v>16</v>
      </c>
      <c r="C37" s="10"/>
      <c r="D37" s="50">
        <f>D30-D35</f>
        <v>14323.97330156056</v>
      </c>
      <c r="E37" s="50">
        <f>E30-E35</f>
        <v>21507.078479685115</v>
      </c>
      <c r="F37" s="50">
        <f>F30-F35</f>
        <v>9732.4207124982786</v>
      </c>
      <c r="G37" s="50">
        <f>G30-G35</f>
        <v>24098.631068747403</v>
      </c>
      <c r="H37" s="36">
        <f>SUM(D37:G37)</f>
        <v>69662.103562491364</v>
      </c>
      <c r="I37" s="3"/>
      <c r="J37" s="3" t="s">
        <v>36</v>
      </c>
    </row>
    <row r="38" spans="1:10">
      <c r="A38" s="1"/>
      <c r="B38" s="18" t="s">
        <v>24</v>
      </c>
      <c r="C38" s="19"/>
      <c r="D38" s="31">
        <f>D37/D28</f>
        <v>9.9705997241852973E-2</v>
      </c>
      <c r="E38" s="31">
        <f>E37/E28</f>
        <v>0.12248672501606143</v>
      </c>
      <c r="F38" s="31">
        <f>F37/F28</f>
        <v>7.6213371724700413E-2</v>
      </c>
      <c r="G38" s="31">
        <f>G37/G28</f>
        <v>0.12580891448313355</v>
      </c>
      <c r="H38" s="32">
        <f>H37/H28</f>
        <v>0.10910304744871398</v>
      </c>
      <c r="I38" s="3"/>
      <c r="J38" s="3" t="s">
        <v>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3"/>
  <dimension ref="A1:J38"/>
  <sheetViews>
    <sheetView zoomScale="77" zoomScaleNormal="77" workbookViewId="0">
      <selection activeCell="K37" sqref="K37"/>
    </sheetView>
  </sheetViews>
  <sheetFormatPr defaultColWidth="8.85546875" defaultRowHeight="12.75"/>
  <cols>
    <col min="1" max="1" width="17.42578125" style="3" customWidth="1"/>
    <col min="2" max="2" width="17.5703125" style="3" customWidth="1"/>
    <col min="3" max="3" width="9.7109375" style="3" customWidth="1"/>
    <col min="4" max="7" width="10.42578125" style="3" customWidth="1"/>
    <col min="8" max="8" width="9.7109375" style="3" customWidth="1"/>
    <col min="9" max="9" width="3.42578125" style="3" customWidth="1"/>
    <col min="10" max="10" width="14.42578125" style="3" customWidth="1"/>
    <col min="11" max="16384" width="8.85546875" style="3"/>
  </cols>
  <sheetData>
    <row r="1" spans="1:10" ht="15.75">
      <c r="A1" s="2" t="s">
        <v>0</v>
      </c>
      <c r="B1"/>
      <c r="C1"/>
    </row>
    <row r="2" spans="1:10">
      <c r="A2" s="4" t="s">
        <v>1</v>
      </c>
      <c r="B2" s="1"/>
      <c r="C2" s="1"/>
      <c r="D2" s="1"/>
      <c r="E2" s="1"/>
      <c r="F2" s="1"/>
      <c r="G2" s="1"/>
      <c r="H2" s="1"/>
    </row>
    <row r="3" spans="1:10">
      <c r="A3" s="33">
        <v>36526</v>
      </c>
      <c r="B3" s="1"/>
      <c r="C3" s="1"/>
      <c r="D3" s="1"/>
      <c r="E3" s="1"/>
      <c r="F3" s="1"/>
      <c r="G3" s="1"/>
      <c r="H3" s="1"/>
    </row>
    <row r="4" spans="1:10">
      <c r="A4" s="1"/>
      <c r="B4" s="1"/>
      <c r="C4" s="1"/>
      <c r="D4" s="1"/>
      <c r="E4" s="1"/>
      <c r="F4" s="1"/>
      <c r="G4" s="1"/>
      <c r="H4" s="1"/>
    </row>
    <row r="5" spans="1:10">
      <c r="A5" s="1" t="s">
        <v>2</v>
      </c>
      <c r="B5" s="1"/>
      <c r="C5" s="1"/>
      <c r="D5" s="1"/>
      <c r="E5" s="1"/>
      <c r="F5" s="1"/>
      <c r="G5" s="1"/>
      <c r="H5" s="1"/>
    </row>
    <row r="6" spans="1:10">
      <c r="A6" s="1"/>
      <c r="B6" s="12"/>
      <c r="C6" s="13"/>
      <c r="D6" s="14" t="s">
        <v>3</v>
      </c>
      <c r="E6" s="14" t="s">
        <v>4</v>
      </c>
      <c r="F6" s="14" t="s">
        <v>5</v>
      </c>
      <c r="G6" s="15" t="s">
        <v>6</v>
      </c>
      <c r="H6" s="1"/>
      <c r="J6" s="35" t="s">
        <v>39</v>
      </c>
    </row>
    <row r="7" spans="1:10">
      <c r="A7" s="1"/>
      <c r="B7" s="16" t="s">
        <v>7</v>
      </c>
      <c r="C7" s="41">
        <v>40</v>
      </c>
      <c r="D7" s="10"/>
      <c r="E7" s="10"/>
      <c r="F7" s="10"/>
      <c r="G7" s="17"/>
      <c r="H7" s="1"/>
      <c r="J7" t="s">
        <v>40</v>
      </c>
    </row>
    <row r="8" spans="1:10">
      <c r="A8" s="1"/>
      <c r="B8" s="16" t="s">
        <v>8</v>
      </c>
      <c r="C8" s="41">
        <v>25</v>
      </c>
      <c r="D8" s="10"/>
      <c r="E8" s="10"/>
      <c r="F8" s="10"/>
      <c r="G8" s="17"/>
      <c r="H8" s="1"/>
      <c r="J8" t="s">
        <v>41</v>
      </c>
    </row>
    <row r="9" spans="1:10">
      <c r="A9" s="1"/>
      <c r="B9" s="16" t="s">
        <v>9</v>
      </c>
      <c r="C9" s="10"/>
      <c r="D9" s="10">
        <v>0.9</v>
      </c>
      <c r="E9" s="10">
        <v>1.1000000000000001</v>
      </c>
      <c r="F9" s="10">
        <v>0.8</v>
      </c>
      <c r="G9" s="17">
        <v>1.2</v>
      </c>
      <c r="H9" s="1"/>
      <c r="J9" t="s">
        <v>42</v>
      </c>
    </row>
    <row r="10" spans="1:10">
      <c r="A10" s="1"/>
      <c r="B10" s="16" t="s">
        <v>25</v>
      </c>
      <c r="C10" s="10">
        <v>0.15</v>
      </c>
      <c r="D10" s="10"/>
      <c r="E10" s="10"/>
      <c r="F10" s="10"/>
      <c r="G10" s="17"/>
      <c r="H10" s="1"/>
      <c r="J10" t="s">
        <v>41</v>
      </c>
    </row>
    <row r="11" spans="1:10">
      <c r="A11" s="1"/>
      <c r="B11" s="16" t="s">
        <v>10</v>
      </c>
      <c r="C11" s="11"/>
      <c r="D11" s="10"/>
      <c r="E11" s="10"/>
      <c r="F11" s="10"/>
      <c r="G11" s="17"/>
      <c r="H11" s="1"/>
      <c r="J11"/>
    </row>
    <row r="12" spans="1:10">
      <c r="A12" s="1"/>
      <c r="B12" s="16"/>
      <c r="C12" s="10">
        <v>35</v>
      </c>
      <c r="D12" s="10"/>
      <c r="E12" s="10"/>
      <c r="F12" s="10"/>
      <c r="G12" s="17"/>
      <c r="H12" s="1"/>
      <c r="J12" t="s">
        <v>43</v>
      </c>
    </row>
    <row r="13" spans="1:10">
      <c r="A13" s="1"/>
      <c r="B13" s="16"/>
      <c r="C13" s="10">
        <v>3000</v>
      </c>
      <c r="D13" s="10"/>
      <c r="E13" s="10"/>
      <c r="F13" s="10"/>
      <c r="G13" s="17"/>
      <c r="H13" s="1"/>
      <c r="J13"/>
    </row>
    <row r="14" spans="1:10">
      <c r="A14" s="1"/>
      <c r="B14" s="16" t="s">
        <v>21</v>
      </c>
      <c r="C14" s="10"/>
      <c r="D14" s="10">
        <v>8000</v>
      </c>
      <c r="E14" s="10">
        <v>8000</v>
      </c>
      <c r="F14" s="10">
        <v>9000</v>
      </c>
      <c r="G14" s="17">
        <v>9000</v>
      </c>
      <c r="H14" s="1"/>
      <c r="J14" t="s">
        <v>43</v>
      </c>
    </row>
    <row r="15" spans="1:10">
      <c r="A15" s="1"/>
      <c r="B15" s="18" t="s">
        <v>11</v>
      </c>
      <c r="C15" s="34">
        <v>40000</v>
      </c>
      <c r="D15" s="19"/>
      <c r="E15" s="19"/>
      <c r="F15" s="19"/>
      <c r="G15" s="20"/>
      <c r="H15" s="1"/>
      <c r="J15" t="s">
        <v>44</v>
      </c>
    </row>
    <row r="16" spans="1:10">
      <c r="A16" s="1"/>
      <c r="B16" s="1"/>
      <c r="C16" s="1"/>
      <c r="D16" s="1"/>
      <c r="E16" s="1"/>
      <c r="F16" s="1"/>
      <c r="G16" s="1"/>
      <c r="H16" s="1"/>
    </row>
    <row r="17" spans="1:10">
      <c r="A17" s="1" t="s">
        <v>37</v>
      </c>
      <c r="B17" s="1"/>
      <c r="C17" s="1"/>
      <c r="D17" s="1"/>
      <c r="E17" s="1"/>
      <c r="F17" s="1"/>
      <c r="G17" s="1"/>
      <c r="H17" s="5" t="s">
        <v>12</v>
      </c>
    </row>
    <row r="18" spans="1:10">
      <c r="A18" s="1"/>
      <c r="B18" s="21" t="s">
        <v>13</v>
      </c>
      <c r="C18" s="22"/>
      <c r="D18" s="23">
        <v>10000</v>
      </c>
      <c r="E18" s="24">
        <v>10000</v>
      </c>
      <c r="F18" s="24">
        <v>10000</v>
      </c>
      <c r="G18" s="25">
        <v>10000</v>
      </c>
      <c r="H18" s="6">
        <f>SUM(D18:G18)</f>
        <v>40000</v>
      </c>
      <c r="J18" s="3" t="s">
        <v>33</v>
      </c>
    </row>
    <row r="19" spans="1:10">
      <c r="A19" s="1"/>
      <c r="B19" s="7" t="s">
        <v>14</v>
      </c>
      <c r="C19" s="1"/>
      <c r="D19" s="1" t="s">
        <v>14</v>
      </c>
      <c r="E19" s="1"/>
      <c r="F19" s="1" t="s">
        <v>14</v>
      </c>
      <c r="G19" s="1"/>
      <c r="H19" s="1"/>
    </row>
    <row r="20" spans="1:10">
      <c r="A20" s="1" t="s">
        <v>15</v>
      </c>
      <c r="B20" s="1"/>
      <c r="C20" s="1"/>
      <c r="D20" s="1" t="s">
        <v>14</v>
      </c>
      <c r="E20"/>
      <c r="F20"/>
      <c r="G20"/>
      <c r="H20" s="1" t="s">
        <v>14</v>
      </c>
    </row>
    <row r="21" spans="1:10">
      <c r="A21" s="1"/>
      <c r="B21" s="21" t="s">
        <v>16</v>
      </c>
      <c r="C21" s="42">
        <f>H37</f>
        <v>69662.103562491364</v>
      </c>
      <c r="D21" s="1"/>
      <c r="E21"/>
      <c r="F21"/>
      <c r="G21"/>
      <c r="H21" s="1" t="s">
        <v>14</v>
      </c>
    </row>
    <row r="22" spans="1:10">
      <c r="A22" s="1"/>
      <c r="B22" s="1"/>
      <c r="C22" s="6"/>
      <c r="D22" s="8"/>
      <c r="E22"/>
      <c r="F22"/>
      <c r="G22"/>
      <c r="H22" s="1"/>
    </row>
    <row r="23" spans="1:10">
      <c r="A23" s="1" t="s">
        <v>38</v>
      </c>
      <c r="B23" s="1"/>
      <c r="C23" s="1"/>
      <c r="H23" s="1"/>
    </row>
    <row r="24" spans="1:10">
      <c r="A24" s="1"/>
      <c r="B24" s="12" t="s">
        <v>17</v>
      </c>
      <c r="C24" s="13"/>
      <c r="D24" s="14" t="s">
        <v>3</v>
      </c>
      <c r="E24" s="14" t="s">
        <v>4</v>
      </c>
      <c r="F24" s="14" t="s">
        <v>5</v>
      </c>
      <c r="G24" s="14" t="s">
        <v>6</v>
      </c>
      <c r="H24" s="15" t="s">
        <v>12</v>
      </c>
    </row>
    <row r="25" spans="1:10">
      <c r="A25" s="1"/>
      <c r="B25" s="16" t="s">
        <v>9</v>
      </c>
      <c r="C25" s="10"/>
      <c r="D25" s="27">
        <f>D9</f>
        <v>0.9</v>
      </c>
      <c r="E25" s="27">
        <f>E9</f>
        <v>1.1000000000000001</v>
      </c>
      <c r="F25" s="27">
        <f>F9</f>
        <v>0.8</v>
      </c>
      <c r="G25" s="27">
        <f>G9</f>
        <v>1.2</v>
      </c>
      <c r="H25" s="28"/>
    </row>
    <row r="26" spans="1:10">
      <c r="A26" s="1"/>
      <c r="B26" s="16"/>
      <c r="C26" s="10"/>
      <c r="D26" s="11"/>
      <c r="E26" s="11"/>
      <c r="F26" s="11"/>
      <c r="G26" s="11"/>
      <c r="H26" s="28"/>
    </row>
    <row r="27" spans="1:10">
      <c r="A27" s="1"/>
      <c r="B27" s="16" t="s">
        <v>18</v>
      </c>
      <c r="C27" s="10"/>
      <c r="D27" s="29">
        <f>$C$12*D25*($C$13+D18)^0.5</f>
        <v>3591.5525890622844</v>
      </c>
      <c r="E27" s="29">
        <f>$C$12*E25*($C$13+E18)^0.5</f>
        <v>4389.6753866316812</v>
      </c>
      <c r="F27" s="29">
        <f>$C$12*F25*($C$13+F18)^0.5</f>
        <v>3192.4911902775862</v>
      </c>
      <c r="G27" s="29">
        <f>$C$12*G25*($C$13+G18)^0.5</f>
        <v>4788.7367854163795</v>
      </c>
      <c r="H27" s="30">
        <f>SUM(D27:G27)</f>
        <v>15962.455951387932</v>
      </c>
      <c r="J27" s="3" t="s">
        <v>35</v>
      </c>
    </row>
    <row r="28" spans="1:10">
      <c r="A28" s="1"/>
      <c r="B28" s="16" t="s">
        <v>19</v>
      </c>
      <c r="C28" s="10"/>
      <c r="D28" s="29">
        <f>$C$7*D27</f>
        <v>143662.10356249136</v>
      </c>
      <c r="E28" s="29">
        <f>$C$7*E27</f>
        <v>175587.01546526724</v>
      </c>
      <c r="F28" s="29">
        <f>$C$7*F27</f>
        <v>127699.64761110344</v>
      </c>
      <c r="G28" s="29">
        <f>$C$7*G27</f>
        <v>191549.47141665517</v>
      </c>
      <c r="H28" s="30">
        <f>SUM(D28:G28)</f>
        <v>638498.2380555172</v>
      </c>
      <c r="J28" s="3" t="s">
        <v>26</v>
      </c>
    </row>
    <row r="29" spans="1:10">
      <c r="A29" s="1"/>
      <c r="B29" s="16" t="s">
        <v>45</v>
      </c>
      <c r="C29" s="10"/>
      <c r="D29" s="29">
        <f>$C$8*D27</f>
        <v>89788.814726557102</v>
      </c>
      <c r="E29" s="29">
        <f>$C$8*E27</f>
        <v>109741.88466579204</v>
      </c>
      <c r="F29" s="29">
        <f>$C$8*F27</f>
        <v>79812.27975693965</v>
      </c>
      <c r="G29" s="29">
        <f>$C$8*G27</f>
        <v>119718.41963540949</v>
      </c>
      <c r="H29" s="30">
        <f>SUM(D29:G29)</f>
        <v>399061.39878469828</v>
      </c>
      <c r="J29" s="3" t="s">
        <v>27</v>
      </c>
    </row>
    <row r="30" spans="1:10">
      <c r="A30" s="1"/>
      <c r="B30" s="16" t="s">
        <v>20</v>
      </c>
      <c r="C30" s="10"/>
      <c r="D30" s="29">
        <f>D28-D29</f>
        <v>53873.288835934261</v>
      </c>
      <c r="E30" s="29">
        <f>E28-E29</f>
        <v>65845.130799475199</v>
      </c>
      <c r="F30" s="29">
        <f>F28-F29</f>
        <v>47887.367854163793</v>
      </c>
      <c r="G30" s="29">
        <f>G28-G29</f>
        <v>71831.051781245682</v>
      </c>
      <c r="H30" s="30">
        <f>SUM(D30:G30)</f>
        <v>239436.83927081892</v>
      </c>
      <c r="J30" s="3" t="s">
        <v>29</v>
      </c>
    </row>
    <row r="31" spans="1:10">
      <c r="A31" s="1"/>
      <c r="B31" s="16"/>
      <c r="C31" s="10"/>
      <c r="D31" s="29"/>
      <c r="E31" s="29"/>
      <c r="F31" s="29"/>
      <c r="G31" s="29"/>
      <c r="H31" s="30"/>
    </row>
    <row r="32" spans="1:10">
      <c r="A32" s="1"/>
      <c r="B32" s="16" t="s">
        <v>21</v>
      </c>
      <c r="C32" s="10"/>
      <c r="D32" s="29">
        <f>D14</f>
        <v>8000</v>
      </c>
      <c r="E32" s="29">
        <f>E14</f>
        <v>8000</v>
      </c>
      <c r="F32" s="29">
        <f>F14</f>
        <v>9000</v>
      </c>
      <c r="G32" s="29">
        <f>G14</f>
        <v>9000</v>
      </c>
      <c r="H32" s="30">
        <f>SUM(D32:G32)</f>
        <v>34000</v>
      </c>
      <c r="J32" s="3" t="s">
        <v>28</v>
      </c>
    </row>
    <row r="33" spans="1:10">
      <c r="A33" s="1"/>
      <c r="B33" s="16" t="s">
        <v>22</v>
      </c>
      <c r="C33" s="10"/>
      <c r="D33" s="29">
        <f>D18</f>
        <v>10000</v>
      </c>
      <c r="E33" s="29">
        <f>E18</f>
        <v>10000</v>
      </c>
      <c r="F33" s="29">
        <f>F18</f>
        <v>10000</v>
      </c>
      <c r="G33" s="29">
        <f>G18</f>
        <v>10000</v>
      </c>
      <c r="H33" s="30">
        <f>SUM(D33:G33)</f>
        <v>40000</v>
      </c>
      <c r="J33" s="3" t="s">
        <v>30</v>
      </c>
    </row>
    <row r="34" spans="1:10">
      <c r="A34" s="1"/>
      <c r="B34" s="16" t="s">
        <v>23</v>
      </c>
      <c r="C34" s="10"/>
      <c r="D34" s="29">
        <f>$C$10*D28</f>
        <v>21549.315534373705</v>
      </c>
      <c r="E34" s="29">
        <f>$C$10*E28</f>
        <v>26338.052319790084</v>
      </c>
      <c r="F34" s="29">
        <f>$C$10*F28</f>
        <v>19154.947141665514</v>
      </c>
      <c r="G34" s="29">
        <f>$C$10*G28</f>
        <v>28732.420712498275</v>
      </c>
      <c r="H34" s="30">
        <f>SUM(D34:G34)</f>
        <v>95774.735708327586</v>
      </c>
      <c r="J34" s="3" t="s">
        <v>31</v>
      </c>
    </row>
    <row r="35" spans="1:10">
      <c r="A35" s="1"/>
      <c r="B35" s="16" t="s">
        <v>32</v>
      </c>
      <c r="C35" s="10"/>
      <c r="D35" s="29">
        <f>SUM(D32:D34)</f>
        <v>39549.315534373702</v>
      </c>
      <c r="E35" s="29">
        <f>SUM(E32:E34)</f>
        <v>44338.052319790084</v>
      </c>
      <c r="F35" s="29">
        <f>SUM(F32:F34)</f>
        <v>38154.947141665514</v>
      </c>
      <c r="G35" s="29">
        <f>SUM(G32:G34)</f>
        <v>47732.420712498279</v>
      </c>
      <c r="H35" s="30">
        <f>SUM(D35:G35)</f>
        <v>169774.73570832756</v>
      </c>
      <c r="J35" s="3" t="s">
        <v>33</v>
      </c>
    </row>
    <row r="36" spans="1:10">
      <c r="A36" s="1"/>
      <c r="B36" s="16"/>
      <c r="C36" s="10"/>
      <c r="D36" s="29"/>
      <c r="E36" s="29"/>
      <c r="F36" s="29"/>
      <c r="G36" s="29"/>
      <c r="H36" s="30"/>
    </row>
    <row r="37" spans="1:10">
      <c r="A37" s="1"/>
      <c r="B37" s="16" t="s">
        <v>16</v>
      </c>
      <c r="C37" s="10"/>
      <c r="D37" s="29">
        <f>D30-D35</f>
        <v>14323.97330156056</v>
      </c>
      <c r="E37" s="29">
        <f>E30-E35</f>
        <v>21507.078479685115</v>
      </c>
      <c r="F37" s="29">
        <f>F30-F35</f>
        <v>9732.4207124982786</v>
      </c>
      <c r="G37" s="29">
        <f>G30-G35</f>
        <v>24098.631068747403</v>
      </c>
      <c r="H37" s="30">
        <f>SUM(D37:G37)</f>
        <v>69662.103562491364</v>
      </c>
      <c r="J37" s="3" t="s">
        <v>36</v>
      </c>
    </row>
    <row r="38" spans="1:10">
      <c r="A38" s="1"/>
      <c r="B38" s="18" t="s">
        <v>24</v>
      </c>
      <c r="C38" s="19"/>
      <c r="D38" s="31">
        <f>D37/D28</f>
        <v>9.9705997241852973E-2</v>
      </c>
      <c r="E38" s="31">
        <f>E37/E28</f>
        <v>0.12248672501606143</v>
      </c>
      <c r="F38" s="31">
        <f>F37/F28</f>
        <v>7.6213371724700413E-2</v>
      </c>
      <c r="G38" s="31">
        <f>G37/G28</f>
        <v>0.12580891448313355</v>
      </c>
      <c r="H38" s="32">
        <f>H37/H28</f>
        <v>0.10910304744871398</v>
      </c>
      <c r="J38" s="3" t="s">
        <v>34</v>
      </c>
    </row>
  </sheetData>
  <scenarios current="1" show="1" sqref="C21">
    <scenario name="Optimistic" locked="1" count="2" user="Tuck.Student" comment="Example in Chapter 6_x000a_">
      <inputCells r="C7" val="50" numFmtId="7"/>
      <inputCells r="C8" val="20" numFmtId="7"/>
    </scenario>
    <scenario name="Pessimistic" locked="1" count="2" user="Tuck.Student" comment="Example in Chapter 6._x000a_">
      <inputCells r="C7" val="35" numFmtId="7"/>
      <inputCells r="C8" val="30" numFmtId="7"/>
    </scenario>
  </scenarios>
  <phoneticPr fontId="0" type="noConversion"/>
  <printOptions horizontalCentered="1"/>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
  <sheetViews>
    <sheetView workbookViewId="0">
      <selection activeCell="M41" sqref="M41"/>
    </sheetView>
  </sheetViews>
  <sheetFormatPr defaultRowHeight="12.75"/>
  <cols>
    <col min="1" max="16384" width="9.140625" style="51"/>
  </cols>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dimension ref="A1:E12"/>
  <sheetViews>
    <sheetView workbookViewId="0">
      <selection activeCell="C12" sqref="C12"/>
    </sheetView>
  </sheetViews>
  <sheetFormatPr defaultRowHeight="12.75"/>
  <cols>
    <col min="1" max="1" width="11.140625" customWidth="1"/>
    <col min="2" max="2" width="14.28515625" customWidth="1"/>
    <col min="3" max="3" width="12" bestFit="1" customWidth="1"/>
  </cols>
  <sheetData>
    <row r="1" spans="1:5">
      <c r="A1" t="s">
        <v>25</v>
      </c>
      <c r="B1" t="s">
        <v>65</v>
      </c>
      <c r="C1" t="s">
        <v>66</v>
      </c>
    </row>
    <row r="2" spans="1:5">
      <c r="A2" s="44">
        <v>0.15</v>
      </c>
      <c r="B2" s="40">
        <v>69663.867709917598</v>
      </c>
      <c r="C2" s="40">
        <v>70813.921447606859</v>
      </c>
    </row>
    <row r="3" spans="1:5">
      <c r="A3" s="44">
        <v>0.16</v>
      </c>
      <c r="B3" s="40">
        <v>63271.676114719936</v>
      </c>
      <c r="C3" s="40">
        <v>70285.814321641185</v>
      </c>
      <c r="E3" s="45"/>
    </row>
    <row r="4" spans="1:5">
      <c r="A4" s="44">
        <v>0.17</v>
      </c>
      <c r="B4" s="40">
        <v>56902.641142646375</v>
      </c>
      <c r="C4" s="40">
        <v>70327.781880411974</v>
      </c>
      <c r="E4" s="45"/>
    </row>
    <row r="5" spans="1:5">
      <c r="A5" s="44">
        <v>0.18000000000000002</v>
      </c>
      <c r="B5" s="40">
        <v>50512.893459253552</v>
      </c>
      <c r="C5" s="40">
        <v>69855.981718318842</v>
      </c>
      <c r="E5" s="45"/>
    </row>
    <row r="6" spans="1:5">
      <c r="A6" s="44">
        <v>0.19000000000000003</v>
      </c>
      <c r="B6" s="40">
        <v>44133.574635870769</v>
      </c>
      <c r="C6" s="40">
        <v>68982.968157012598</v>
      </c>
      <c r="E6" s="45"/>
    </row>
    <row r="7" spans="1:5">
      <c r="A7" s="44">
        <v>0.20000000000000004</v>
      </c>
      <c r="B7" s="40">
        <v>37737.94627124571</v>
      </c>
      <c r="C7" s="40">
        <v>68666.759653107103</v>
      </c>
      <c r="E7" s="45"/>
    </row>
    <row r="8" spans="1:5">
      <c r="A8" s="44">
        <v>0.21000000000000005</v>
      </c>
      <c r="B8" s="40">
        <v>31355.518743556564</v>
      </c>
      <c r="C8" s="40">
        <v>68566.034271204597</v>
      </c>
      <c r="E8" s="45"/>
    </row>
    <row r="9" spans="1:5">
      <c r="A9" s="44">
        <v>0.22000000000000006</v>
      </c>
      <c r="B9" s="40">
        <v>24965.564642494723</v>
      </c>
      <c r="C9" s="40">
        <v>67443.802457556638</v>
      </c>
      <c r="E9" s="45"/>
    </row>
    <row r="10" spans="1:5">
      <c r="A10" s="44">
        <v>0.23000000000000007</v>
      </c>
      <c r="B10" s="40">
        <v>18601.98275267092</v>
      </c>
      <c r="C10" s="40">
        <v>67521.018271859459</v>
      </c>
      <c r="E10" s="45"/>
    </row>
    <row r="11" spans="1:5">
      <c r="A11" s="44">
        <v>0.24000000000000007</v>
      </c>
      <c r="B11" s="40">
        <v>12199.827874995106</v>
      </c>
      <c r="C11" s="40">
        <v>67348.933839320205</v>
      </c>
      <c r="E11" s="45"/>
    </row>
    <row r="12" spans="1:5">
      <c r="A12" s="44">
        <v>0.25</v>
      </c>
      <c r="B12" s="40">
        <v>5818.5396514977674</v>
      </c>
      <c r="C12" s="40">
        <v>66249.950030466804</v>
      </c>
      <c r="E12" s="45"/>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
  <sheetViews>
    <sheetView workbookViewId="0">
      <selection activeCell="I28" sqref="I28"/>
    </sheetView>
  </sheetViews>
  <sheetFormatPr defaultRowHeight="12.7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
  <sheetViews>
    <sheetView workbookViewId="0">
      <selection activeCell="J22" sqref="J22"/>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B22"/>
  <sheetViews>
    <sheetView workbookViewId="0">
      <selection sqref="A1:B22"/>
    </sheetView>
  </sheetViews>
  <sheetFormatPr defaultRowHeight="12.75"/>
  <cols>
    <col min="1" max="1" width="9.5703125" customWidth="1"/>
    <col min="2" max="2" width="8.85546875" customWidth="1"/>
  </cols>
  <sheetData>
    <row r="1" spans="1:2">
      <c r="A1" t="s">
        <v>67</v>
      </c>
      <c r="B1" t="s">
        <v>16</v>
      </c>
    </row>
    <row r="2" spans="1:2">
      <c r="A2" s="39">
        <v>10000</v>
      </c>
      <c r="B2" s="39">
        <v>69662.100000000006</v>
      </c>
    </row>
    <row r="3" spans="1:2">
      <c r="A3" s="39">
        <v>10500</v>
      </c>
      <c r="B3" s="39">
        <v>69777.850000000006</v>
      </c>
    </row>
    <row r="4" spans="1:2">
      <c r="A4" s="39">
        <v>11000</v>
      </c>
      <c r="B4" s="39">
        <v>69882.3</v>
      </c>
    </row>
    <row r="5" spans="1:2">
      <c r="A5" s="39">
        <v>11500</v>
      </c>
      <c r="B5" s="39">
        <v>69976.05</v>
      </c>
    </row>
    <row r="6" spans="1:2">
      <c r="A6" s="39">
        <v>12000</v>
      </c>
      <c r="B6" s="39">
        <v>70059.649999999994</v>
      </c>
    </row>
    <row r="7" spans="1:2">
      <c r="A7" s="39">
        <v>12500</v>
      </c>
      <c r="B7" s="39">
        <v>70133.600000000006</v>
      </c>
    </row>
    <row r="8" spans="1:2">
      <c r="A8" s="39">
        <v>13000</v>
      </c>
      <c r="B8" s="39">
        <v>70198.36</v>
      </c>
    </row>
    <row r="9" spans="1:2">
      <c r="A9" s="39">
        <v>13500</v>
      </c>
      <c r="B9" s="39">
        <v>70254.36</v>
      </c>
    </row>
    <row r="10" spans="1:2">
      <c r="A10" s="39">
        <v>14000</v>
      </c>
      <c r="B10" s="39">
        <v>70302.009999999995</v>
      </c>
    </row>
    <row r="11" spans="1:2">
      <c r="A11" s="39">
        <v>14500</v>
      </c>
      <c r="B11" s="39">
        <v>70341.66</v>
      </c>
    </row>
    <row r="12" spans="1:2">
      <c r="A12" s="39">
        <v>15000</v>
      </c>
      <c r="B12" s="39">
        <v>70373.649999999994</v>
      </c>
    </row>
    <row r="13" spans="1:2">
      <c r="A13" s="39">
        <v>15500</v>
      </c>
      <c r="B13" s="39">
        <v>70398.3</v>
      </c>
    </row>
    <row r="14" spans="1:2">
      <c r="A14" s="39">
        <v>16000</v>
      </c>
      <c r="B14" s="39">
        <v>70415.91</v>
      </c>
    </row>
    <row r="15" spans="1:2">
      <c r="A15" s="39">
        <v>16500</v>
      </c>
      <c r="B15" s="39">
        <v>70426.75</v>
      </c>
    </row>
    <row r="16" spans="1:2">
      <c r="A16" s="39">
        <v>17000</v>
      </c>
      <c r="B16" s="39">
        <v>70431.08</v>
      </c>
    </row>
    <row r="17" spans="1:2">
      <c r="A17" s="39">
        <v>17500</v>
      </c>
      <c r="B17" s="39">
        <v>70429.149999999994</v>
      </c>
    </row>
    <row r="18" spans="1:2">
      <c r="A18" s="39">
        <v>18000</v>
      </c>
      <c r="B18" s="39">
        <v>70421.179999999993</v>
      </c>
    </row>
    <row r="19" spans="1:2">
      <c r="A19" s="39">
        <v>18500</v>
      </c>
      <c r="B19" s="39">
        <v>70407.39</v>
      </c>
    </row>
    <row r="20" spans="1:2">
      <c r="A20" s="39">
        <v>19000</v>
      </c>
      <c r="B20" s="39">
        <v>70387.98</v>
      </c>
    </row>
    <row r="21" spans="1:2">
      <c r="A21" s="39">
        <v>19500</v>
      </c>
      <c r="B21" s="39">
        <v>70363.13</v>
      </c>
    </row>
    <row r="22" spans="1:2">
      <c r="A22" s="39">
        <v>20000</v>
      </c>
      <c r="B22" s="39">
        <v>70333.03</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dimension ref="A1"/>
  <sheetViews>
    <sheetView workbookViewId="0">
      <selection activeCell="H26" sqref="H26"/>
    </sheetView>
  </sheetViews>
  <sheetFormatPr defaultRowHeight="12.7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
  <sheetViews>
    <sheetView workbookViewId="0">
      <selection activeCell="B3" sqref="B3"/>
    </sheetView>
  </sheetViews>
  <sheetFormatPr defaultRowHeight="12.7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V17"/>
  <sheetViews>
    <sheetView workbookViewId="0">
      <selection activeCell="J45" sqref="J45"/>
    </sheetView>
  </sheetViews>
  <sheetFormatPr defaultRowHeight="12.75"/>
  <cols>
    <col min="1" max="1" width="10" customWidth="1"/>
    <col min="2" max="2" width="11" customWidth="1"/>
    <col min="3" max="4" width="10.7109375" customWidth="1"/>
    <col min="5" max="5" width="19.85546875" customWidth="1"/>
    <col min="6" max="6" width="15.42578125" customWidth="1"/>
    <col min="7" max="7" width="15.140625" customWidth="1"/>
    <col min="14" max="14" width="12.28515625" bestFit="1" customWidth="1"/>
    <col min="15" max="17" width="9.5703125" bestFit="1" customWidth="1"/>
    <col min="18" max="18" width="16.140625" bestFit="1" customWidth="1"/>
    <col min="19" max="19" width="17.7109375" bestFit="1" customWidth="1"/>
    <col min="20" max="20" width="11.7109375" bestFit="1" customWidth="1"/>
    <col min="21" max="22" width="8.5703125" bestFit="1" customWidth="1"/>
  </cols>
  <sheetData>
    <row r="1" spans="1:9">
      <c r="A1" s="48" t="s">
        <v>68</v>
      </c>
      <c r="B1" s="48"/>
      <c r="C1" s="48"/>
      <c r="D1" s="48"/>
      <c r="E1" s="48"/>
      <c r="F1" s="48" t="s">
        <v>74</v>
      </c>
      <c r="G1" s="48"/>
      <c r="H1" s="48"/>
      <c r="I1" s="48"/>
    </row>
    <row r="2" spans="1:9">
      <c r="A2" s="49" t="s">
        <v>69</v>
      </c>
      <c r="B2" s="49" t="s">
        <v>70</v>
      </c>
      <c r="C2" s="49" t="s">
        <v>71</v>
      </c>
      <c r="D2" s="49" t="s">
        <v>72</v>
      </c>
      <c r="E2" s="49" t="s">
        <v>73</v>
      </c>
      <c r="F2" s="49" t="s">
        <v>75</v>
      </c>
      <c r="G2" s="49" t="s">
        <v>76</v>
      </c>
      <c r="H2" s="49" t="s">
        <v>77</v>
      </c>
      <c r="I2" s="49" t="s">
        <v>78</v>
      </c>
    </row>
    <row r="3" spans="1:9">
      <c r="A3" s="46" t="s">
        <v>7</v>
      </c>
      <c r="B3" s="46">
        <v>15389.7533</v>
      </c>
      <c r="C3" s="46">
        <v>123934.4538</v>
      </c>
      <c r="D3" s="46">
        <v>108544.70050000001</v>
      </c>
      <c r="E3" s="46">
        <v>69662.103600000002</v>
      </c>
      <c r="F3" s="46">
        <v>40</v>
      </c>
      <c r="G3" s="46">
        <v>10</v>
      </c>
      <c r="H3" s="46">
        <v>36</v>
      </c>
      <c r="I3" s="46">
        <v>44</v>
      </c>
    </row>
    <row r="4" spans="1:9">
      <c r="A4" s="46" t="s">
        <v>8</v>
      </c>
      <c r="B4" s="46">
        <v>109568.24340000001</v>
      </c>
      <c r="C4" s="46">
        <v>29755.9637</v>
      </c>
      <c r="D4" s="46">
        <v>79812.279700000014</v>
      </c>
      <c r="E4" s="46">
        <v>69662.103600000002</v>
      </c>
      <c r="F4" s="46">
        <v>25</v>
      </c>
      <c r="G4" s="46">
        <v>10</v>
      </c>
      <c r="H4" s="46">
        <v>22.5</v>
      </c>
      <c r="I4" s="46">
        <v>27.5</v>
      </c>
    </row>
    <row r="5" spans="1:9">
      <c r="A5" s="46" t="s">
        <v>83</v>
      </c>
      <c r="B5" s="46">
        <v>55295.893199999999</v>
      </c>
      <c r="C5" s="46">
        <v>84028.313899999994</v>
      </c>
      <c r="D5" s="46">
        <v>28732.420699999995</v>
      </c>
      <c r="E5" s="46">
        <v>69662.103600000002</v>
      </c>
      <c r="F5" s="46">
        <v>35</v>
      </c>
      <c r="G5" s="46">
        <v>10</v>
      </c>
      <c r="H5" s="46">
        <v>31.5</v>
      </c>
      <c r="I5" s="46">
        <v>38.5</v>
      </c>
    </row>
    <row r="6" spans="1:9">
      <c r="A6" s="46" t="s">
        <v>25</v>
      </c>
      <c r="B6" s="46">
        <v>79239.577099999995</v>
      </c>
      <c r="C6" s="46">
        <v>60084.63</v>
      </c>
      <c r="D6" s="46">
        <v>19154.947099999998</v>
      </c>
      <c r="E6" s="46">
        <v>69662.103600000002</v>
      </c>
      <c r="F6" s="46">
        <v>0.15</v>
      </c>
      <c r="G6" s="46">
        <v>10</v>
      </c>
      <c r="H6" s="46">
        <v>0.13500000000000001</v>
      </c>
      <c r="I6" s="46">
        <v>0.16499999999999998</v>
      </c>
    </row>
    <row r="7" spans="1:9">
      <c r="A7" s="46" t="s">
        <v>82</v>
      </c>
      <c r="B7" s="46">
        <v>65352.2405</v>
      </c>
      <c r="C7" s="46">
        <v>73971.966700000004</v>
      </c>
      <c r="D7" s="46">
        <v>8619.7262000000046</v>
      </c>
      <c r="E7" s="46">
        <v>69662.103600000002</v>
      </c>
      <c r="F7" s="46">
        <v>1.2</v>
      </c>
      <c r="G7" s="46">
        <v>10</v>
      </c>
      <c r="H7" s="46">
        <v>1.08</v>
      </c>
      <c r="I7" s="46">
        <v>1.3199999999999998</v>
      </c>
    </row>
    <row r="8" spans="1:9">
      <c r="A8" s="46" t="s">
        <v>80</v>
      </c>
      <c r="B8" s="46">
        <v>65711.395699999994</v>
      </c>
      <c r="C8" s="46">
        <v>73612.811400000006</v>
      </c>
      <c r="D8" s="46">
        <v>7901.4157000000123</v>
      </c>
      <c r="E8" s="46">
        <v>69662.103600000002</v>
      </c>
      <c r="F8" s="46">
        <v>1.1000000000000001</v>
      </c>
      <c r="G8" s="46">
        <v>10</v>
      </c>
      <c r="H8" s="46">
        <v>0.9900000000000001</v>
      </c>
      <c r="I8" s="46">
        <v>1.2100000000000002</v>
      </c>
    </row>
    <row r="9" spans="1:9">
      <c r="A9" s="46" t="s">
        <v>79</v>
      </c>
      <c r="B9" s="46">
        <v>66429.706200000001</v>
      </c>
      <c r="C9" s="46">
        <v>72894.500899999999</v>
      </c>
      <c r="D9" s="46">
        <v>6464.7946999999986</v>
      </c>
      <c r="E9" s="46">
        <v>69662.103600000002</v>
      </c>
      <c r="F9" s="46">
        <v>0.9</v>
      </c>
      <c r="G9" s="46">
        <v>10</v>
      </c>
      <c r="H9" s="46">
        <v>0.81</v>
      </c>
      <c r="I9" s="46">
        <v>0.99</v>
      </c>
    </row>
    <row r="10" spans="1:9">
      <c r="A10" s="46" t="s">
        <v>81</v>
      </c>
      <c r="B10" s="46">
        <v>66788.861499999999</v>
      </c>
      <c r="C10" s="46">
        <v>72535.345600000001</v>
      </c>
      <c r="D10" s="46">
        <v>5746.4841000000015</v>
      </c>
      <c r="E10" s="46">
        <v>69662.103600000002</v>
      </c>
      <c r="F10" s="46">
        <v>0.8</v>
      </c>
      <c r="G10" s="46">
        <v>10</v>
      </c>
      <c r="H10" s="46">
        <v>0.72000000000000008</v>
      </c>
      <c r="I10" s="46">
        <v>0.88</v>
      </c>
    </row>
    <row r="11" spans="1:9">
      <c r="A11" s="46" t="s">
        <v>84</v>
      </c>
      <c r="B11" s="46">
        <v>67994.7886</v>
      </c>
      <c r="C11" s="46">
        <v>71310.288700000005</v>
      </c>
      <c r="D11" s="46">
        <v>3315.5001000000047</v>
      </c>
      <c r="E11" s="46">
        <v>69662.103600000002</v>
      </c>
      <c r="F11" s="46">
        <v>3000</v>
      </c>
      <c r="G11" s="46">
        <v>10</v>
      </c>
      <c r="H11" s="46">
        <v>2700</v>
      </c>
      <c r="I11" s="46">
        <v>3300</v>
      </c>
    </row>
    <row r="12" spans="1:9">
      <c r="A12" s="46" t="s">
        <v>87</v>
      </c>
      <c r="B12" s="46">
        <v>70562.103600000002</v>
      </c>
      <c r="C12" s="46">
        <v>68762.103600000002</v>
      </c>
      <c r="D12" s="46">
        <v>1800</v>
      </c>
      <c r="E12" s="46">
        <v>69662.103600000002</v>
      </c>
      <c r="F12" s="46">
        <v>9000</v>
      </c>
      <c r="G12" s="46">
        <v>10</v>
      </c>
      <c r="H12" s="46">
        <v>8100</v>
      </c>
      <c r="I12" s="46">
        <v>9900</v>
      </c>
    </row>
    <row r="13" spans="1:9">
      <c r="A13" s="46" t="s">
        <v>88</v>
      </c>
      <c r="B13" s="46">
        <v>70562.103600000002</v>
      </c>
      <c r="C13" s="46">
        <v>68762.103600000002</v>
      </c>
      <c r="D13" s="46">
        <v>1800</v>
      </c>
      <c r="E13" s="46">
        <v>69662.103600000002</v>
      </c>
      <c r="F13" s="46">
        <v>9000</v>
      </c>
      <c r="G13" s="46">
        <v>10</v>
      </c>
      <c r="H13" s="46">
        <v>8100</v>
      </c>
      <c r="I13" s="46">
        <v>9900</v>
      </c>
    </row>
    <row r="14" spans="1:9">
      <c r="A14" s="46" t="s">
        <v>85</v>
      </c>
      <c r="B14" s="46">
        <v>70462.103600000002</v>
      </c>
      <c r="C14" s="46">
        <v>68862.103600000002</v>
      </c>
      <c r="D14" s="46">
        <v>1600</v>
      </c>
      <c r="E14" s="46">
        <v>69662.103600000002</v>
      </c>
      <c r="F14" s="46">
        <v>8000</v>
      </c>
      <c r="G14" s="46">
        <v>10</v>
      </c>
      <c r="H14" s="46">
        <v>7200</v>
      </c>
      <c r="I14" s="46">
        <v>8800</v>
      </c>
    </row>
    <row r="15" spans="1:9">
      <c r="A15" s="46" t="s">
        <v>86</v>
      </c>
      <c r="B15" s="46">
        <v>70462.103600000002</v>
      </c>
      <c r="C15" s="46">
        <v>68862.103600000002</v>
      </c>
      <c r="D15" s="46">
        <v>1600</v>
      </c>
      <c r="E15" s="46">
        <v>69662.103600000002</v>
      </c>
      <c r="F15" s="46">
        <v>8000</v>
      </c>
      <c r="G15" s="46">
        <v>10</v>
      </c>
      <c r="H15" s="46">
        <v>7200</v>
      </c>
      <c r="I15" s="46">
        <v>8800</v>
      </c>
    </row>
    <row r="16" spans="1:9">
      <c r="A16" s="46" t="s">
        <v>11</v>
      </c>
      <c r="B16" s="46">
        <v>69662.103600000002</v>
      </c>
      <c r="C16" s="46">
        <v>69662.103600000002</v>
      </c>
      <c r="D16" s="46">
        <v>0</v>
      </c>
      <c r="E16" s="46">
        <v>69662.103600000002</v>
      </c>
      <c r="F16" s="46">
        <v>40000</v>
      </c>
      <c r="G16" s="46">
        <v>10</v>
      </c>
      <c r="H16" s="46">
        <v>36000</v>
      </c>
      <c r="I16" s="46">
        <v>44000</v>
      </c>
    </row>
    <row r="17" spans="14:22">
      <c r="N17" s="47"/>
      <c r="O17" s="47"/>
      <c r="P17" s="47"/>
      <c r="Q17" s="47"/>
      <c r="R17" s="47"/>
      <c r="S17" s="47"/>
      <c r="T17" s="47"/>
      <c r="U17" s="47"/>
      <c r="V17" s="47"/>
    </row>
  </sheetData>
  <sortState ref="A3:I16">
    <sortCondition descending="1" ref="D3"/>
  </sortState>
  <pageMargins left="0.7" right="0.7" top="0.75" bottom="0.75" header="0.3" footer="0.3"/>
  <pageSetup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dimension ref="A1"/>
  <sheetViews>
    <sheetView workbookViewId="0">
      <selection activeCell="H26" sqref="H2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43" sqref="D43"/>
    </sheetView>
  </sheetViews>
  <sheetFormatPr defaultRowHeight="12.75"/>
  <cols>
    <col min="1" max="16384" width="9.140625" style="51"/>
  </cols>
  <sheetData/>
  <pageMargins left="0.7" right="0.7" top="0.75" bottom="0.75" header="0.3" footer="0.3"/>
  <pageSetup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dimension ref="A1"/>
  <sheetViews>
    <sheetView workbookViewId="0">
      <selection activeCell="I26" sqref="I26"/>
    </sheetView>
  </sheetViews>
  <sheetFormatPr defaultRowHeight="12.7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
  <sheetViews>
    <sheetView workbookViewId="0">
      <selection activeCell="H30" sqref="H30"/>
    </sheetView>
  </sheetViews>
  <sheetFormatPr defaultRowHeight="12.7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
  <sheetViews>
    <sheetView workbookViewId="0">
      <selection activeCell="I26" sqref="I26"/>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E40" sqref="E40"/>
    </sheetView>
  </sheetViews>
  <sheetFormatPr defaultRowHeight="12.75"/>
  <cols>
    <col min="1" max="16384" width="9.140625" style="5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1"/>
  <dimension ref="A1:K38"/>
  <sheetViews>
    <sheetView zoomScale="66" zoomScaleNormal="66" workbookViewId="0">
      <selection activeCell="L36" sqref="L36"/>
    </sheetView>
  </sheetViews>
  <sheetFormatPr defaultColWidth="8.85546875" defaultRowHeight="12.75"/>
  <cols>
    <col min="1" max="1" width="19.5703125" style="3" customWidth="1"/>
    <col min="2" max="2" width="20.7109375" style="3" customWidth="1"/>
    <col min="3" max="3" width="12.7109375" style="3" customWidth="1"/>
    <col min="4" max="7" width="10.42578125" style="3" customWidth="1"/>
    <col min="8" max="8" width="12.5703125" style="3" customWidth="1"/>
    <col min="9" max="9" width="3.42578125" style="3" customWidth="1"/>
    <col min="10" max="10" width="14.42578125" style="3" customWidth="1"/>
    <col min="11" max="16384" width="8.85546875" style="3"/>
  </cols>
  <sheetData>
    <row r="1" spans="1:10" ht="15.75">
      <c r="A1" s="2" t="s">
        <v>0</v>
      </c>
      <c r="B1"/>
      <c r="C1"/>
    </row>
    <row r="2" spans="1:10">
      <c r="A2" s="4"/>
      <c r="B2" s="1"/>
      <c r="C2" s="1"/>
      <c r="D2" s="1"/>
      <c r="E2" s="1"/>
      <c r="F2" s="1"/>
      <c r="G2" s="1"/>
      <c r="H2" s="1"/>
    </row>
    <row r="3" spans="1:10">
      <c r="A3" s="33"/>
      <c r="B3" s="1"/>
      <c r="C3" s="1"/>
      <c r="D3" s="1"/>
      <c r="E3" s="1"/>
      <c r="F3" s="1"/>
      <c r="G3" s="1"/>
      <c r="H3" s="1"/>
    </row>
    <row r="4" spans="1:10">
      <c r="A4" s="1"/>
      <c r="B4" s="1"/>
      <c r="C4" s="1"/>
      <c r="D4" s="1"/>
      <c r="E4" s="1"/>
      <c r="F4" s="1"/>
      <c r="G4" s="1"/>
      <c r="H4" s="1"/>
    </row>
    <row r="5" spans="1:10">
      <c r="A5" s="1" t="s">
        <v>2</v>
      </c>
      <c r="B5" s="1"/>
      <c r="C5" s="1"/>
      <c r="D5" s="1"/>
      <c r="E5" s="1"/>
      <c r="F5" s="1"/>
      <c r="G5" s="1"/>
      <c r="H5" s="1"/>
    </row>
    <row r="6" spans="1:10">
      <c r="A6" s="1"/>
      <c r="B6" s="12"/>
      <c r="C6" s="13"/>
      <c r="D6" s="14" t="s">
        <v>3</v>
      </c>
      <c r="E6" s="14" t="s">
        <v>4</v>
      </c>
      <c r="F6" s="14" t="s">
        <v>5</v>
      </c>
      <c r="G6" s="15" t="s">
        <v>6</v>
      </c>
      <c r="H6" s="1"/>
      <c r="J6" s="35" t="s">
        <v>39</v>
      </c>
    </row>
    <row r="7" spans="1:10">
      <c r="A7" s="1"/>
      <c r="B7" s="16" t="s">
        <v>7</v>
      </c>
      <c r="C7" s="9">
        <v>40</v>
      </c>
      <c r="D7" s="10"/>
      <c r="E7" s="10"/>
      <c r="F7" s="10"/>
      <c r="G7" s="17"/>
      <c r="H7" s="1"/>
      <c r="J7" t="s">
        <v>40</v>
      </c>
    </row>
    <row r="8" spans="1:10">
      <c r="A8" s="1"/>
      <c r="B8" s="16" t="s">
        <v>8</v>
      </c>
      <c r="C8" s="9">
        <v>25</v>
      </c>
      <c r="D8" s="10"/>
      <c r="E8" s="10"/>
      <c r="F8" s="10"/>
      <c r="G8" s="17"/>
      <c r="H8" s="1"/>
      <c r="J8" t="s">
        <v>41</v>
      </c>
    </row>
    <row r="9" spans="1:10">
      <c r="A9" s="1"/>
      <c r="B9" s="16" t="s">
        <v>9</v>
      </c>
      <c r="C9" s="10"/>
      <c r="D9" s="10">
        <v>0.9</v>
      </c>
      <c r="E9" s="10">
        <v>1.1000000000000001</v>
      </c>
      <c r="F9" s="10">
        <v>0.8</v>
      </c>
      <c r="G9" s="17">
        <v>1.2</v>
      </c>
      <c r="H9" s="1"/>
      <c r="J9" t="s">
        <v>42</v>
      </c>
    </row>
    <row r="10" spans="1:10">
      <c r="A10" s="1"/>
      <c r="B10" s="16" t="s">
        <v>25</v>
      </c>
      <c r="C10" s="10">
        <v>0.15</v>
      </c>
      <c r="D10" s="10"/>
      <c r="E10" s="10"/>
      <c r="F10" s="10"/>
      <c r="G10" s="17"/>
      <c r="H10" s="1"/>
      <c r="J10" t="s">
        <v>41</v>
      </c>
    </row>
    <row r="11" spans="1:10">
      <c r="A11" s="1"/>
      <c r="B11" s="16" t="s">
        <v>10</v>
      </c>
      <c r="C11" s="11"/>
      <c r="D11" s="10"/>
      <c r="E11" s="10"/>
      <c r="F11" s="10"/>
      <c r="G11" s="17"/>
      <c r="H11" s="1"/>
      <c r="J11"/>
    </row>
    <row r="12" spans="1:10">
      <c r="A12" s="1"/>
      <c r="B12" s="16"/>
      <c r="C12" s="10">
        <v>35</v>
      </c>
      <c r="D12" s="10"/>
      <c r="E12" s="10"/>
      <c r="F12" s="10"/>
      <c r="G12" s="17"/>
      <c r="H12" s="1"/>
      <c r="J12" t="s">
        <v>43</v>
      </c>
    </row>
    <row r="13" spans="1:10">
      <c r="A13" s="1"/>
      <c r="B13" s="16"/>
      <c r="C13" s="10">
        <v>3000</v>
      </c>
      <c r="D13" s="10"/>
      <c r="E13" s="10"/>
      <c r="F13" s="10"/>
      <c r="G13" s="17"/>
      <c r="H13" s="1"/>
      <c r="J13"/>
    </row>
    <row r="14" spans="1:10">
      <c r="A14" s="1"/>
      <c r="B14" s="16" t="s">
        <v>21</v>
      </c>
      <c r="C14" s="10"/>
      <c r="D14" s="10">
        <v>8000</v>
      </c>
      <c r="E14" s="10">
        <v>8000</v>
      </c>
      <c r="F14" s="10">
        <v>9000</v>
      </c>
      <c r="G14" s="17">
        <v>9000</v>
      </c>
      <c r="H14" s="1"/>
      <c r="J14" t="s">
        <v>43</v>
      </c>
    </row>
    <row r="15" spans="1:10">
      <c r="A15" s="1"/>
      <c r="B15" s="18" t="s">
        <v>11</v>
      </c>
      <c r="C15" s="34">
        <v>40000</v>
      </c>
      <c r="D15" s="19"/>
      <c r="E15" s="19"/>
      <c r="F15" s="19"/>
      <c r="G15" s="20"/>
      <c r="H15" s="1"/>
      <c r="J15" t="s">
        <v>44</v>
      </c>
    </row>
    <row r="16" spans="1:10">
      <c r="A16" s="1"/>
      <c r="B16" s="1"/>
      <c r="C16" s="1"/>
      <c r="D16" s="1"/>
      <c r="E16" s="1"/>
      <c r="F16" s="1"/>
      <c r="G16" s="1"/>
      <c r="H16" s="1"/>
    </row>
    <row r="17" spans="1:11">
      <c r="A17" s="1" t="s">
        <v>37</v>
      </c>
      <c r="B17" s="1"/>
      <c r="C17" s="1"/>
      <c r="D17" s="1"/>
      <c r="E17" s="1"/>
      <c r="F17" s="1"/>
      <c r="G17" s="1"/>
      <c r="H17" s="5" t="s">
        <v>12</v>
      </c>
    </row>
    <row r="18" spans="1:11">
      <c r="A18" s="1"/>
      <c r="B18" s="21" t="s">
        <v>13</v>
      </c>
      <c r="C18" s="22"/>
      <c r="D18" s="23">
        <v>7273.1633123204165</v>
      </c>
      <c r="E18" s="24">
        <v>12346.607448661551</v>
      </c>
      <c r="F18" s="24">
        <v>5116.9557715275841</v>
      </c>
      <c r="G18" s="25">
        <v>15263.273467490446</v>
      </c>
      <c r="H18" s="6">
        <f>SUM(D18:G18)</f>
        <v>40000</v>
      </c>
      <c r="J18" s="3" t="s">
        <v>33</v>
      </c>
    </row>
    <row r="19" spans="1:11">
      <c r="A19" s="1"/>
      <c r="B19" s="7" t="s">
        <v>14</v>
      </c>
      <c r="C19" s="1"/>
      <c r="D19" s="1" t="s">
        <v>14</v>
      </c>
      <c r="E19" s="1"/>
      <c r="F19" s="1" t="s">
        <v>14</v>
      </c>
      <c r="G19" s="1"/>
      <c r="H19" s="1"/>
    </row>
    <row r="20" spans="1:11">
      <c r="A20" s="1" t="s">
        <v>15</v>
      </c>
      <c r="B20" s="1"/>
      <c r="C20" s="1"/>
      <c r="D20" s="1" t="s">
        <v>14</v>
      </c>
      <c r="E20"/>
      <c r="F20"/>
      <c r="G20"/>
      <c r="H20" s="1" t="s">
        <v>14</v>
      </c>
    </row>
    <row r="21" spans="1:11">
      <c r="A21" s="1"/>
      <c r="B21" s="21" t="s">
        <v>16</v>
      </c>
      <c r="C21" s="26">
        <f>H37</f>
        <v>71446.794393162592</v>
      </c>
      <c r="D21" s="1"/>
      <c r="E21"/>
      <c r="F21"/>
      <c r="G21"/>
      <c r="H21" s="1" t="s">
        <v>14</v>
      </c>
    </row>
    <row r="22" spans="1:11">
      <c r="A22" s="1"/>
      <c r="B22" s="1"/>
      <c r="C22" s="6"/>
      <c r="D22" s="8"/>
      <c r="E22" s="1"/>
      <c r="F22" s="1"/>
      <c r="G22" s="1"/>
      <c r="H22" s="1"/>
    </row>
    <row r="23" spans="1:11">
      <c r="A23" s="1" t="s">
        <v>38</v>
      </c>
      <c r="B23" s="1"/>
      <c r="C23" s="1"/>
      <c r="H23" s="1"/>
      <c r="I23"/>
      <c r="J23" s="43"/>
      <c r="K23" s="43"/>
    </row>
    <row r="24" spans="1:11">
      <c r="A24" s="1"/>
      <c r="B24" s="12" t="s">
        <v>17</v>
      </c>
      <c r="C24" s="13"/>
      <c r="D24" s="14" t="s">
        <v>3</v>
      </c>
      <c r="E24" s="14" t="s">
        <v>4</v>
      </c>
      <c r="F24" s="14" t="s">
        <v>5</v>
      </c>
      <c r="G24" s="14" t="s">
        <v>6</v>
      </c>
      <c r="H24" s="15" t="s">
        <v>12</v>
      </c>
    </row>
    <row r="25" spans="1:11">
      <c r="A25" s="1"/>
      <c r="B25" s="16" t="s">
        <v>9</v>
      </c>
      <c r="C25" s="10"/>
      <c r="D25" s="27">
        <f>D9</f>
        <v>0.9</v>
      </c>
      <c r="E25" s="27">
        <f>E9</f>
        <v>1.1000000000000001</v>
      </c>
      <c r="F25" s="27">
        <f>F9</f>
        <v>0.8</v>
      </c>
      <c r="G25" s="27">
        <f>G9</f>
        <v>1.2</v>
      </c>
      <c r="H25" s="28"/>
    </row>
    <row r="26" spans="1:11">
      <c r="A26" s="1"/>
      <c r="B26" s="16"/>
      <c r="C26" s="10"/>
      <c r="D26" s="11"/>
      <c r="E26" s="11"/>
      <c r="F26" s="11"/>
      <c r="G26" s="11"/>
      <c r="H26" s="28"/>
    </row>
    <row r="27" spans="1:11">
      <c r="A27" s="1"/>
      <c r="B27" s="16" t="s">
        <v>18</v>
      </c>
      <c r="C27" s="10"/>
      <c r="D27" s="50">
        <f>$C$12*D25*($C$13+D18)^0.5</f>
        <v>3192.7333582136062</v>
      </c>
      <c r="E27" s="50">
        <f>$C$12*E25*($C$13+E18)^0.5</f>
        <v>4769.4348607333541</v>
      </c>
      <c r="F27" s="50">
        <f>$C$12*F25*($C$13+F18)^0.5</f>
        <v>2522.6361855958594</v>
      </c>
      <c r="G27" s="50">
        <f>$C$12*G25*($C$13+G18)^0.5</f>
        <v>5675.9505280308022</v>
      </c>
      <c r="H27" s="36">
        <f>SUM(D27:G27)</f>
        <v>16160.754932573622</v>
      </c>
      <c r="J27" s="3" t="s">
        <v>35</v>
      </c>
    </row>
    <row r="28" spans="1:11">
      <c r="A28" s="1"/>
      <c r="B28" s="16" t="s">
        <v>19</v>
      </c>
      <c r="C28" s="10"/>
      <c r="D28" s="50">
        <f>$C$7*D27</f>
        <v>127709.33432854424</v>
      </c>
      <c r="E28" s="50">
        <f>$C$7*E27</f>
        <v>190777.39442933415</v>
      </c>
      <c r="F28" s="50">
        <f>$C$7*F27</f>
        <v>100905.44742383438</v>
      </c>
      <c r="G28" s="50">
        <f>$C$7*G27</f>
        <v>227038.02112123207</v>
      </c>
      <c r="H28" s="36">
        <f>SUM(D28:G28)</f>
        <v>646430.19730294484</v>
      </c>
      <c r="J28" s="3" t="s">
        <v>26</v>
      </c>
    </row>
    <row r="29" spans="1:11">
      <c r="A29" s="1"/>
      <c r="B29" s="16" t="s">
        <v>45</v>
      </c>
      <c r="C29" s="10"/>
      <c r="D29" s="50">
        <f>$C$8*D27</f>
        <v>79818.33395534016</v>
      </c>
      <c r="E29" s="50">
        <f>$C$8*E27</f>
        <v>119235.87151833385</v>
      </c>
      <c r="F29" s="50">
        <f>$C$8*F27</f>
        <v>63065.904639896486</v>
      </c>
      <c r="G29" s="50">
        <f>$C$8*G27</f>
        <v>141898.76320077004</v>
      </c>
      <c r="H29" s="36">
        <f>SUM(D29:G29)</f>
        <v>404018.87331434048</v>
      </c>
      <c r="J29" s="3" t="s">
        <v>27</v>
      </c>
    </row>
    <row r="30" spans="1:11">
      <c r="A30" s="1"/>
      <c r="B30" s="16" t="s">
        <v>20</v>
      </c>
      <c r="C30" s="10"/>
      <c r="D30" s="50">
        <f>D28-D29</f>
        <v>47891.000373204079</v>
      </c>
      <c r="E30" s="50">
        <f>E28-E29</f>
        <v>71541.522911000298</v>
      </c>
      <c r="F30" s="50">
        <f>F28-F29</f>
        <v>37839.542783937897</v>
      </c>
      <c r="G30" s="50">
        <f>G28-G29</f>
        <v>85139.257920462027</v>
      </c>
      <c r="H30" s="36">
        <f>SUM(D30:G30)</f>
        <v>242411.3239886043</v>
      </c>
      <c r="J30" s="3" t="s">
        <v>29</v>
      </c>
    </row>
    <row r="31" spans="1:11">
      <c r="A31" s="1"/>
      <c r="B31" s="16"/>
      <c r="C31" s="10"/>
      <c r="D31" s="50"/>
      <c r="E31" s="50"/>
      <c r="F31" s="50"/>
      <c r="G31" s="50"/>
      <c r="H31" s="36"/>
    </row>
    <row r="32" spans="1:11">
      <c r="A32" s="1"/>
      <c r="B32" s="16" t="s">
        <v>21</v>
      </c>
      <c r="C32" s="10"/>
      <c r="D32" s="50">
        <f>D14</f>
        <v>8000</v>
      </c>
      <c r="E32" s="50">
        <f>E14</f>
        <v>8000</v>
      </c>
      <c r="F32" s="50">
        <f>F14</f>
        <v>9000</v>
      </c>
      <c r="G32" s="50">
        <f>G14</f>
        <v>9000</v>
      </c>
      <c r="H32" s="36">
        <f>SUM(D32:G32)</f>
        <v>34000</v>
      </c>
      <c r="J32" s="3" t="s">
        <v>28</v>
      </c>
    </row>
    <row r="33" spans="1:10">
      <c r="A33" s="1"/>
      <c r="B33" s="16" t="s">
        <v>22</v>
      </c>
      <c r="C33" s="10"/>
      <c r="D33" s="50">
        <f>D18</f>
        <v>7273.1633123204165</v>
      </c>
      <c r="E33" s="50">
        <f>E18</f>
        <v>12346.607448661551</v>
      </c>
      <c r="F33" s="50">
        <f>F18</f>
        <v>5116.9557715275841</v>
      </c>
      <c r="G33" s="50">
        <f>G18</f>
        <v>15263.273467490446</v>
      </c>
      <c r="H33" s="36">
        <f>SUM(D33:G33)</f>
        <v>40000</v>
      </c>
      <c r="J33" s="3" t="s">
        <v>30</v>
      </c>
    </row>
    <row r="34" spans="1:10">
      <c r="A34" s="1"/>
      <c r="B34" s="16" t="s">
        <v>23</v>
      </c>
      <c r="C34" s="10"/>
      <c r="D34" s="50">
        <f>$C$10*D28</f>
        <v>19156.400149281635</v>
      </c>
      <c r="E34" s="50">
        <f>$C$10*E28</f>
        <v>28616.609164400121</v>
      </c>
      <c r="F34" s="50">
        <f>$C$10*F28</f>
        <v>15135.817113575156</v>
      </c>
      <c r="G34" s="50">
        <f>$C$10*G28</f>
        <v>34055.703168184809</v>
      </c>
      <c r="H34" s="36">
        <f>SUM(D34:G34)</f>
        <v>96964.529595441723</v>
      </c>
      <c r="J34" s="3" t="s">
        <v>31</v>
      </c>
    </row>
    <row r="35" spans="1:10">
      <c r="A35" s="1"/>
      <c r="B35" s="16" t="s">
        <v>32</v>
      </c>
      <c r="C35" s="10"/>
      <c r="D35" s="50">
        <f>SUM(D32:D34)</f>
        <v>34429.563461602054</v>
      </c>
      <c r="E35" s="50">
        <f>SUM(E32:E34)</f>
        <v>48963.216613061668</v>
      </c>
      <c r="F35" s="50">
        <f>SUM(F32:F34)</f>
        <v>29252.772885102742</v>
      </c>
      <c r="G35" s="50">
        <f>SUM(G32:G34)</f>
        <v>58318.976635675252</v>
      </c>
      <c r="H35" s="36">
        <f>SUM(D35:G35)</f>
        <v>170964.52959544171</v>
      </c>
      <c r="J35" s="3" t="s">
        <v>33</v>
      </c>
    </row>
    <row r="36" spans="1:10">
      <c r="A36" s="1"/>
      <c r="B36" s="16"/>
      <c r="C36" s="10"/>
      <c r="D36" s="50"/>
      <c r="E36" s="50"/>
      <c r="F36" s="50"/>
      <c r="G36" s="50"/>
      <c r="H36" s="36"/>
    </row>
    <row r="37" spans="1:10">
      <c r="A37" s="1"/>
      <c r="B37" s="16" t="s">
        <v>16</v>
      </c>
      <c r="C37" s="10"/>
      <c r="D37" s="50">
        <f>D30-D35</f>
        <v>13461.436911602024</v>
      </c>
      <c r="E37" s="50">
        <f>E30-E35</f>
        <v>22578.30629793863</v>
      </c>
      <c r="F37" s="50">
        <f>F30-F35</f>
        <v>8586.7698988351549</v>
      </c>
      <c r="G37" s="50">
        <f>G30-G35</f>
        <v>26820.281284786775</v>
      </c>
      <c r="H37" s="36">
        <f>SUM(D37:G37)</f>
        <v>71446.794393162592</v>
      </c>
      <c r="J37" s="3" t="s">
        <v>36</v>
      </c>
    </row>
    <row r="38" spans="1:10">
      <c r="A38" s="1"/>
      <c r="B38" s="18" t="s">
        <v>24</v>
      </c>
      <c r="C38" s="19"/>
      <c r="D38" s="31">
        <f>D37/D28</f>
        <v>0.10540683641002478</v>
      </c>
      <c r="E38" s="31">
        <f>E37/E28</f>
        <v>0.11834896039688739</v>
      </c>
      <c r="F38" s="31">
        <f>F37/F28</f>
        <v>8.5097188685641922E-2</v>
      </c>
      <c r="G38" s="31">
        <f>G37/G28</f>
        <v>0.11813123261176366</v>
      </c>
      <c r="H38" s="32">
        <f>H37/H28</f>
        <v>0.11052514980156407</v>
      </c>
      <c r="J38" s="3" t="s">
        <v>34</v>
      </c>
    </row>
  </sheetData>
  <scenarios current="1" show="1" sqref="C21">
    <scenario name="Optimistic" locked="1" count="2" user="Tuck.Student" comment="Example in Chapter 6_x000a_">
      <inputCells r="C7" val="50" numFmtId="7"/>
      <inputCells r="C8" val="20" numFmtId="7"/>
    </scenario>
    <scenario name="Pessimistic" locked="1" count="2" user="Tuck.Student" comment="Example in Chapter 6._x000a_">
      <inputCells r="C7" val="35" numFmtId="7"/>
      <inputCells r="C8" val="30" numFmtId="7"/>
    </scenario>
  </scenarios>
  <dataConsolidate/>
  <phoneticPr fontId="0" type="noConversion"/>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2"/>
  <dimension ref="A1:C31"/>
  <sheetViews>
    <sheetView workbookViewId="0"/>
  </sheetViews>
  <sheetFormatPr defaultRowHeight="12.75"/>
  <cols>
    <col min="1" max="2" width="36.7109375" customWidth="1"/>
  </cols>
  <sheetData>
    <row r="1" spans="1:3">
      <c r="A1" s="1" t="s">
        <v>48</v>
      </c>
    </row>
    <row r="3" spans="1:3">
      <c r="A3" t="s">
        <v>49</v>
      </c>
      <c r="B3" t="s">
        <v>50</v>
      </c>
      <c r="C3">
        <v>0</v>
      </c>
    </row>
    <row r="4" spans="1:3">
      <c r="A4" t="s">
        <v>51</v>
      </c>
    </row>
    <row r="5" spans="1:3">
      <c r="A5" t="s">
        <v>52</v>
      </c>
    </row>
    <row r="7" spans="1:3">
      <c r="A7" s="1" t="s">
        <v>53</v>
      </c>
      <c r="B7" t="s">
        <v>54</v>
      </c>
    </row>
    <row r="8" spans="1:3">
      <c r="B8">
        <v>2</v>
      </c>
    </row>
    <row r="10" spans="1:3">
      <c r="A10" t="s">
        <v>55</v>
      </c>
    </row>
    <row r="11" spans="1:3">
      <c r="A11" t="e">
        <f>CB_DATA_!#REF!</f>
        <v>#REF!</v>
      </c>
      <c r="B11" t="e">
        <f>'Figure B3'!#REF!</f>
        <v>#REF!</v>
      </c>
    </row>
    <row r="13" spans="1:3">
      <c r="A13" t="s">
        <v>56</v>
      </c>
    </row>
    <row r="14" spans="1:3">
      <c r="A14" t="s">
        <v>60</v>
      </c>
      <c r="B14" t="s">
        <v>63</v>
      </c>
    </row>
    <row r="16" spans="1:3">
      <c r="A16" t="s">
        <v>57</v>
      </c>
    </row>
    <row r="19" spans="1:2">
      <c r="A19" t="s">
        <v>58</v>
      </c>
    </row>
    <row r="20" spans="1:2">
      <c r="A20">
        <v>28</v>
      </c>
      <c r="B20">
        <v>31</v>
      </c>
    </row>
    <row r="25" spans="1:2">
      <c r="A25" s="1" t="s">
        <v>59</v>
      </c>
    </row>
    <row r="26" spans="1:2">
      <c r="A26" s="37" t="s">
        <v>61</v>
      </c>
      <c r="B26" s="37" t="s">
        <v>64</v>
      </c>
    </row>
    <row r="27" spans="1:2">
      <c r="A27" t="s">
        <v>90</v>
      </c>
      <c r="B27" t="s">
        <v>91</v>
      </c>
    </row>
    <row r="28" spans="1:2">
      <c r="A28" s="37" t="s">
        <v>62</v>
      </c>
      <c r="B28" s="37" t="s">
        <v>62</v>
      </c>
    </row>
    <row r="29" spans="1:2">
      <c r="B29" s="37" t="s">
        <v>61</v>
      </c>
    </row>
    <row r="30" spans="1:2">
      <c r="B30" t="s">
        <v>89</v>
      </c>
    </row>
    <row r="31" spans="1:2">
      <c r="B31" s="37" t="s">
        <v>62</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H39" sqref="H39"/>
    </sheetView>
  </sheetViews>
  <sheetFormatPr defaultRowHeight="12.75"/>
  <cols>
    <col min="1" max="16384" width="9.140625" style="51"/>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5"/>
  <dimension ref="A1:C14"/>
  <sheetViews>
    <sheetView workbookViewId="0">
      <selection activeCell="E27" sqref="E27"/>
    </sheetView>
  </sheetViews>
  <sheetFormatPr defaultRowHeight="12.75"/>
  <cols>
    <col min="1" max="1" width="11.28515625" bestFit="1" customWidth="1"/>
    <col min="2" max="2" width="15" customWidth="1"/>
  </cols>
  <sheetData>
    <row r="1" spans="1:3">
      <c r="A1" t="s">
        <v>11</v>
      </c>
      <c r="B1" t="s">
        <v>46</v>
      </c>
      <c r="C1" t="s">
        <v>47</v>
      </c>
    </row>
    <row r="2" spans="1:3">
      <c r="A2" s="40">
        <v>40000</v>
      </c>
      <c r="B2" s="39">
        <v>71446.789999999994</v>
      </c>
    </row>
    <row r="3" spans="1:3">
      <c r="A3" s="40">
        <v>45000</v>
      </c>
      <c r="B3" s="39">
        <v>73278.960000000006</v>
      </c>
      <c r="C3" s="38">
        <v>0.36643456000000002</v>
      </c>
    </row>
    <row r="4" spans="1:3">
      <c r="A4" s="40">
        <v>50000</v>
      </c>
      <c r="B4" s="39">
        <v>74817.490000000005</v>
      </c>
      <c r="C4" s="38">
        <v>0.30770592000000002</v>
      </c>
    </row>
    <row r="5" spans="1:3">
      <c r="A5" s="40">
        <v>55000</v>
      </c>
      <c r="B5" s="39">
        <v>76097.27</v>
      </c>
      <c r="C5" s="38">
        <v>0.25595536000000002</v>
      </c>
    </row>
    <row r="6" spans="1:3">
      <c r="A6" s="40">
        <v>60000</v>
      </c>
      <c r="B6" s="39">
        <v>77146.78</v>
      </c>
      <c r="C6" s="38">
        <v>0.20990181999999999</v>
      </c>
    </row>
    <row r="7" spans="1:3">
      <c r="A7" s="40">
        <v>65000</v>
      </c>
      <c r="B7" s="39">
        <v>77989.64</v>
      </c>
      <c r="C7" s="38">
        <v>0.1685719</v>
      </c>
    </row>
    <row r="8" spans="1:3">
      <c r="A8" s="40">
        <v>70000</v>
      </c>
      <c r="B8" s="39">
        <v>78645.679999999993</v>
      </c>
      <c r="C8" s="38">
        <v>0.13120831999999999</v>
      </c>
    </row>
    <row r="9" spans="1:3">
      <c r="A9" s="40">
        <v>75000</v>
      </c>
      <c r="B9" s="39">
        <v>79131.759999999995</v>
      </c>
      <c r="C9" s="38">
        <v>9.7215140000000005E-2</v>
      </c>
    </row>
    <row r="10" spans="1:3">
      <c r="A10" s="40">
        <v>80000</v>
      </c>
      <c r="B10" s="39">
        <v>79462.320000000007</v>
      </c>
      <c r="C10" s="38">
        <v>6.6112379999999998E-2</v>
      </c>
    </row>
    <row r="11" spans="1:3">
      <c r="A11" s="40">
        <v>85000</v>
      </c>
      <c r="B11" s="39">
        <v>79649.899999999994</v>
      </c>
      <c r="C11" s="38">
        <v>3.7515859999999998E-2</v>
      </c>
    </row>
    <row r="12" spans="1:3">
      <c r="A12" s="40">
        <v>90000</v>
      </c>
      <c r="B12" s="39">
        <v>79705.63</v>
      </c>
      <c r="C12" s="38">
        <v>1.1145E-2</v>
      </c>
    </row>
    <row r="13" spans="1:3">
      <c r="A13" s="40">
        <v>95000</v>
      </c>
      <c r="B13" s="39">
        <v>79705.63</v>
      </c>
      <c r="C13" s="38">
        <v>-9.9999999999999995E-7</v>
      </c>
    </row>
    <row r="14" spans="1:3">
      <c r="A14" s="40">
        <v>100000</v>
      </c>
      <c r="B14" s="39">
        <v>79705.63</v>
      </c>
      <c r="C14" s="38">
        <v>-9.9999999999999995E-7</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C3" sqref="C3"/>
    </sheetView>
  </sheetViews>
  <sheetFormatPr defaultRowHeight="12.7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C3" sqref="C3"/>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Figure A1</vt:lpstr>
      <vt:lpstr>Figure A2</vt:lpstr>
      <vt:lpstr>Figure A3</vt:lpstr>
      <vt:lpstr>Figure A4</vt:lpstr>
      <vt:lpstr>Figure A5</vt:lpstr>
      <vt:lpstr>Figure A6</vt:lpstr>
      <vt:lpstr>Figure B1</vt:lpstr>
      <vt:lpstr>Figure B2</vt:lpstr>
      <vt:lpstr>Figure B3</vt:lpstr>
      <vt:lpstr>Figure B4</vt:lpstr>
      <vt:lpstr>Figure B5</vt:lpstr>
      <vt:lpstr>Figure C1</vt:lpstr>
      <vt:lpstr>Figure C2</vt:lpstr>
      <vt:lpstr>Figure C3</vt:lpstr>
      <vt:lpstr>Figure C4</vt:lpstr>
      <vt:lpstr>Figure C5</vt:lpstr>
      <vt:lpstr>Figure C6</vt:lpstr>
      <vt:lpstr>Figure C7</vt:lpstr>
      <vt:lpstr>Figure C8</vt:lpstr>
      <vt:lpstr>Figure C9</vt:lpstr>
      <vt:lpstr>Figure C10</vt:lpstr>
      <vt:lpstr>'Figure A4'!Print_Area</vt:lpstr>
      <vt:lpstr>'Figure B3'!Print_Area</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Baker</dc:creator>
  <cp:lastModifiedBy>Steve.Powell</cp:lastModifiedBy>
  <cp:lastPrinted>2006-01-11T14:34:35Z</cp:lastPrinted>
  <dcterms:created xsi:type="dcterms:W3CDTF">1997-09-22T20:14:02Z</dcterms:created>
  <dcterms:modified xsi:type="dcterms:W3CDTF">2008-09-14T14:54:56Z</dcterms:modified>
</cp:coreProperties>
</file>